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E:\Google Drive\2016_01 Mestrado Vinicius dos Santos\06_Artigos\Papers [publicados]\01_Informatic and Education [published]\05_condução\05_Condução do mapeamento\06_Publico\"/>
    </mc:Choice>
  </mc:AlternateContent>
  <xr:revisionPtr revIDLastSave="0" documentId="13_ncr:1_{70A1B149-EE12-4DF2-91BC-AC544337C534}" xr6:coauthVersionLast="45" xr6:coauthVersionMax="45" xr10:uidLastSave="{00000000-0000-0000-0000-000000000000}"/>
  <bookViews>
    <workbookView xWindow="-108" yWindow="-108" windowWidth="23256" windowHeight="12576" tabRatio="762" activeTab="7" xr2:uid="{00000000-000D-0000-FFFF-FFFF00000000}"/>
  </bookViews>
  <sheets>
    <sheet name="Studies Selected" sheetId="6" r:id="rId1"/>
    <sheet name="Data extraction" sheetId="16" r:id="rId2"/>
    <sheet name="RQ 1" sheetId="8" r:id="rId3"/>
    <sheet name="RQ 2" sheetId="9" r:id="rId4"/>
    <sheet name="RQ 3" sheetId="10" r:id="rId5"/>
    <sheet name="RQ 4" sheetId="11" r:id="rId6"/>
    <sheet name="RQ 5" sheetId="12" r:id="rId7"/>
    <sheet name="RQ 6-7" sheetId="13" r:id="rId8"/>
  </sheets>
  <definedNames>
    <definedName name="_Ano1" localSheetId="4">#REF!</definedName>
    <definedName name="_Ano1" localSheetId="5">#REF!</definedName>
    <definedName name="_Ano1" localSheetId="6">#REF!</definedName>
    <definedName name="_Ano1" localSheetId="7">#REF!</definedName>
    <definedName name="_Ano1" localSheetId="0">#REF!</definedName>
    <definedName name="_Ano1">#REF!</definedName>
    <definedName name="Ano" localSheetId="4">#REF!</definedName>
    <definedName name="Ano" localSheetId="5">#REF!</definedName>
    <definedName name="Ano" localSheetId="6">#REF!</definedName>
    <definedName name="Ano" localSheetId="7">#REF!</definedName>
    <definedName name="Ano" localSheetId="0">#REF!</definedName>
    <definedName name="Ano">#REF!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1" i="13" l="1"/>
  <c r="C52" i="13"/>
  <c r="H125" i="12"/>
  <c r="G125" i="12"/>
  <c r="F125" i="12"/>
  <c r="E125" i="12"/>
  <c r="D125" i="12"/>
  <c r="H124" i="12"/>
  <c r="G124" i="12"/>
  <c r="F124" i="12"/>
  <c r="E124" i="12"/>
  <c r="D124" i="12"/>
  <c r="H123" i="12"/>
  <c r="G123" i="12"/>
  <c r="F123" i="12"/>
  <c r="E123" i="12"/>
  <c r="D123" i="12"/>
  <c r="H122" i="12"/>
  <c r="G122" i="12"/>
  <c r="F122" i="12"/>
  <c r="E122" i="12"/>
  <c r="D122" i="12"/>
  <c r="H121" i="12"/>
  <c r="G121" i="12"/>
  <c r="F121" i="12"/>
  <c r="E121" i="12"/>
  <c r="D121" i="12"/>
  <c r="H120" i="12"/>
  <c r="G120" i="12"/>
  <c r="F120" i="12"/>
  <c r="E120" i="12"/>
  <c r="D120" i="12"/>
  <c r="H119" i="12"/>
  <c r="G119" i="12"/>
  <c r="F119" i="12"/>
  <c r="E119" i="12"/>
  <c r="D119" i="12"/>
  <c r="H118" i="12"/>
  <c r="G118" i="12"/>
  <c r="F118" i="12"/>
  <c r="E118" i="12"/>
  <c r="D118" i="12"/>
  <c r="H117" i="12"/>
  <c r="G117" i="12"/>
  <c r="F117" i="12"/>
  <c r="E117" i="12"/>
  <c r="D117" i="12"/>
  <c r="H116" i="12"/>
  <c r="G116" i="12"/>
  <c r="F116" i="12"/>
  <c r="E116" i="12"/>
  <c r="D116" i="12"/>
  <c r="H115" i="12"/>
  <c r="G115" i="12"/>
  <c r="F115" i="12"/>
  <c r="E115" i="12"/>
  <c r="D115" i="12"/>
  <c r="H114" i="12"/>
  <c r="G114" i="12"/>
  <c r="F114" i="12"/>
  <c r="E114" i="12"/>
  <c r="D114" i="12"/>
  <c r="H113" i="12"/>
  <c r="G113" i="12"/>
  <c r="F113" i="12"/>
  <c r="E113" i="12"/>
  <c r="D113" i="12"/>
  <c r="H112" i="12"/>
  <c r="G112" i="12"/>
  <c r="F112" i="12"/>
  <c r="E112" i="12"/>
  <c r="D112" i="12"/>
  <c r="H111" i="12"/>
  <c r="G111" i="12"/>
  <c r="F111" i="12"/>
  <c r="E111" i="12"/>
  <c r="D111" i="12"/>
  <c r="H110" i="12"/>
  <c r="G110" i="12"/>
  <c r="F110" i="12"/>
  <c r="E110" i="12"/>
  <c r="D110" i="12"/>
  <c r="H109" i="12"/>
  <c r="G109" i="12"/>
  <c r="F109" i="12"/>
  <c r="E109" i="12"/>
  <c r="D109" i="12"/>
  <c r="H108" i="12"/>
  <c r="G108" i="12"/>
  <c r="F108" i="12"/>
  <c r="E108" i="12"/>
  <c r="D108" i="12"/>
  <c r="H107" i="12"/>
  <c r="G107" i="12"/>
  <c r="F107" i="12"/>
  <c r="E107" i="12"/>
  <c r="D107" i="12"/>
  <c r="H106" i="12"/>
  <c r="G106" i="12"/>
  <c r="F106" i="12"/>
  <c r="E106" i="12"/>
  <c r="D106" i="12"/>
  <c r="H105" i="12"/>
  <c r="G105" i="12"/>
  <c r="F105" i="12"/>
  <c r="E105" i="12"/>
  <c r="D105" i="12"/>
  <c r="H104" i="12"/>
  <c r="G104" i="12"/>
  <c r="F104" i="12"/>
  <c r="E104" i="12"/>
  <c r="D104" i="12"/>
  <c r="H103" i="12"/>
  <c r="G103" i="12"/>
  <c r="F103" i="12"/>
  <c r="E103" i="12"/>
  <c r="D103" i="12"/>
  <c r="H102" i="12"/>
  <c r="G102" i="12"/>
  <c r="F102" i="12"/>
  <c r="E102" i="12"/>
  <c r="D102" i="12"/>
  <c r="H101" i="12"/>
  <c r="G101" i="12"/>
  <c r="F101" i="12"/>
  <c r="E101" i="12"/>
  <c r="D101" i="12"/>
  <c r="H100" i="12"/>
  <c r="G100" i="12"/>
  <c r="F100" i="12"/>
  <c r="E100" i="12"/>
  <c r="D100" i="12"/>
  <c r="H99" i="12"/>
  <c r="G99" i="12"/>
  <c r="F99" i="12"/>
  <c r="E99" i="12"/>
  <c r="D99" i="12"/>
  <c r="H98" i="12"/>
  <c r="G98" i="12"/>
  <c r="F98" i="12"/>
  <c r="E98" i="12"/>
  <c r="D98" i="12"/>
  <c r="H97" i="12"/>
  <c r="G97" i="12"/>
  <c r="F97" i="12"/>
  <c r="E97" i="12"/>
  <c r="D97" i="12"/>
  <c r="H96" i="12"/>
  <c r="G96" i="12"/>
  <c r="F96" i="12"/>
  <c r="E96" i="12"/>
  <c r="D96" i="12"/>
  <c r="H95" i="12"/>
  <c r="G95" i="12"/>
  <c r="F95" i="12"/>
  <c r="E95" i="12"/>
  <c r="D95" i="12"/>
  <c r="H94" i="12"/>
  <c r="G94" i="12"/>
  <c r="F94" i="12"/>
  <c r="E94" i="12"/>
  <c r="D94" i="12"/>
  <c r="H93" i="12"/>
  <c r="G93" i="12"/>
  <c r="F93" i="12"/>
  <c r="E93" i="12"/>
  <c r="D93" i="12"/>
  <c r="H92" i="12"/>
  <c r="G92" i="12"/>
  <c r="F92" i="12"/>
  <c r="E92" i="12"/>
  <c r="D92" i="12"/>
  <c r="H91" i="12"/>
  <c r="G91" i="12"/>
  <c r="F91" i="12"/>
  <c r="E91" i="12"/>
  <c r="D91" i="12"/>
  <c r="H90" i="12"/>
  <c r="G90" i="12"/>
  <c r="F90" i="12"/>
  <c r="E90" i="12"/>
  <c r="D90" i="12"/>
  <c r="H89" i="12"/>
  <c r="G89" i="12"/>
  <c r="F89" i="12"/>
  <c r="E89" i="12"/>
  <c r="D89" i="12"/>
  <c r="H88" i="12"/>
  <c r="G88" i="12"/>
  <c r="F88" i="12"/>
  <c r="E88" i="12"/>
  <c r="D88" i="12"/>
  <c r="H87" i="12"/>
  <c r="G87" i="12"/>
  <c r="F87" i="12"/>
  <c r="E87" i="12"/>
  <c r="D87" i="12"/>
  <c r="H86" i="12"/>
  <c r="G86" i="12"/>
  <c r="F86" i="12"/>
  <c r="E86" i="12"/>
  <c r="D86" i="12"/>
  <c r="H85" i="12"/>
  <c r="G85" i="12"/>
  <c r="F85" i="12"/>
  <c r="E85" i="12"/>
  <c r="D85" i="12"/>
  <c r="H84" i="12"/>
  <c r="G84" i="12"/>
  <c r="F84" i="12"/>
  <c r="E84" i="12"/>
  <c r="D84" i="12"/>
  <c r="H83" i="12"/>
  <c r="G83" i="12"/>
  <c r="F83" i="12"/>
  <c r="E83" i="12"/>
  <c r="D83" i="12"/>
  <c r="H82" i="12"/>
  <c r="G82" i="12"/>
  <c r="F82" i="12"/>
  <c r="E82" i="12"/>
  <c r="D82" i="12"/>
  <c r="H81" i="12"/>
  <c r="G81" i="12"/>
  <c r="F81" i="12"/>
  <c r="E81" i="12"/>
  <c r="D81" i="12"/>
  <c r="H80" i="12"/>
  <c r="G80" i="12"/>
  <c r="F80" i="12"/>
  <c r="E80" i="12"/>
  <c r="D80" i="12"/>
  <c r="H79" i="12"/>
  <c r="G79" i="12"/>
  <c r="F79" i="12"/>
  <c r="E79" i="12"/>
  <c r="D79" i="12"/>
  <c r="H78" i="12"/>
  <c r="G78" i="12"/>
  <c r="F78" i="12"/>
  <c r="E78" i="12"/>
  <c r="D78" i="12"/>
  <c r="H77" i="12"/>
  <c r="G77" i="12"/>
  <c r="F77" i="12"/>
  <c r="E77" i="12"/>
  <c r="D77" i="12"/>
  <c r="H76" i="12"/>
  <c r="G76" i="12"/>
  <c r="F76" i="12"/>
  <c r="E76" i="12"/>
  <c r="D76" i="12"/>
  <c r="H75" i="12"/>
  <c r="G75" i="12"/>
  <c r="F75" i="12"/>
  <c r="E75" i="12"/>
  <c r="D75" i="12"/>
  <c r="H74" i="12"/>
  <c r="G74" i="12"/>
  <c r="F74" i="12"/>
  <c r="E74" i="12"/>
  <c r="D74" i="12"/>
  <c r="H73" i="12"/>
  <c r="G73" i="12"/>
  <c r="F73" i="12"/>
  <c r="E73" i="12"/>
  <c r="D73" i="12"/>
  <c r="H72" i="12"/>
  <c r="G72" i="12"/>
  <c r="F72" i="12"/>
  <c r="E72" i="12"/>
  <c r="D72" i="12"/>
  <c r="H71" i="12"/>
  <c r="G71" i="12"/>
  <c r="F71" i="12"/>
  <c r="E71" i="12"/>
  <c r="D71" i="12"/>
  <c r="H70" i="12"/>
  <c r="G70" i="12"/>
  <c r="F70" i="12"/>
  <c r="E70" i="12"/>
  <c r="D70" i="12"/>
  <c r="H69" i="12"/>
  <c r="G69" i="12"/>
  <c r="F69" i="12"/>
  <c r="E69" i="12"/>
  <c r="D69" i="12"/>
  <c r="H68" i="12"/>
  <c r="G68" i="12"/>
  <c r="F68" i="12"/>
  <c r="E68" i="12"/>
  <c r="D68" i="12"/>
  <c r="H67" i="12"/>
  <c r="G67" i="12"/>
  <c r="F67" i="12"/>
  <c r="E67" i="12"/>
  <c r="D67" i="12"/>
  <c r="H66" i="12"/>
  <c r="G66" i="12"/>
  <c r="F66" i="12"/>
  <c r="E66" i="12"/>
  <c r="D66" i="12"/>
  <c r="H65" i="12"/>
  <c r="G65" i="12"/>
  <c r="F65" i="12"/>
  <c r="E65" i="12"/>
  <c r="D65" i="12"/>
  <c r="H64" i="12"/>
  <c r="G64" i="12"/>
  <c r="F64" i="12"/>
  <c r="E64" i="12"/>
  <c r="D64" i="12"/>
  <c r="H63" i="12"/>
  <c r="G63" i="12"/>
  <c r="F63" i="12"/>
  <c r="E63" i="12"/>
  <c r="D63" i="12"/>
  <c r="H62" i="12"/>
  <c r="G62" i="12"/>
  <c r="F62" i="12"/>
  <c r="E62" i="12"/>
  <c r="D62" i="12"/>
  <c r="H61" i="12"/>
  <c r="G61" i="12"/>
  <c r="F61" i="12"/>
  <c r="E61" i="12"/>
  <c r="D61" i="12"/>
  <c r="H60" i="12"/>
  <c r="G60" i="12"/>
  <c r="F60" i="12"/>
  <c r="E60" i="12"/>
  <c r="D60" i="12"/>
  <c r="H59" i="12"/>
  <c r="G59" i="12"/>
  <c r="F59" i="12"/>
  <c r="E59" i="12"/>
  <c r="D59" i="12"/>
  <c r="H58" i="12"/>
  <c r="G58" i="12"/>
  <c r="F58" i="12"/>
  <c r="E58" i="12"/>
  <c r="D58" i="12"/>
  <c r="H57" i="12"/>
  <c r="G57" i="12"/>
  <c r="F57" i="12"/>
  <c r="E57" i="12"/>
  <c r="D57" i="12"/>
  <c r="H56" i="12"/>
  <c r="G56" i="12"/>
  <c r="F56" i="12"/>
  <c r="E56" i="12"/>
  <c r="D56" i="12"/>
  <c r="H55" i="12"/>
  <c r="G55" i="12"/>
  <c r="F55" i="12"/>
  <c r="E55" i="12"/>
  <c r="D55" i="12"/>
  <c r="H54" i="12"/>
  <c r="G54" i="12"/>
  <c r="F54" i="12"/>
  <c r="E54" i="12"/>
  <c r="D54" i="12"/>
  <c r="H53" i="12"/>
  <c r="G53" i="12"/>
  <c r="F53" i="12"/>
  <c r="E53" i="12"/>
  <c r="D53" i="12"/>
  <c r="H52" i="12"/>
  <c r="G52" i="12"/>
  <c r="F52" i="12"/>
  <c r="E52" i="12"/>
  <c r="D52" i="12"/>
  <c r="H51" i="12"/>
  <c r="G51" i="12"/>
  <c r="F51" i="12"/>
  <c r="E51" i="12"/>
  <c r="D51" i="12"/>
  <c r="H50" i="12"/>
  <c r="G50" i="12"/>
  <c r="F50" i="12"/>
  <c r="E50" i="12"/>
  <c r="D50" i="12"/>
  <c r="H49" i="12"/>
  <c r="G49" i="12"/>
  <c r="F49" i="12"/>
  <c r="E49" i="12"/>
  <c r="D49" i="12"/>
  <c r="H48" i="12"/>
  <c r="G48" i="12"/>
  <c r="F48" i="12"/>
  <c r="E48" i="12"/>
  <c r="D48" i="12"/>
  <c r="H47" i="12"/>
  <c r="G47" i="12"/>
  <c r="F47" i="12"/>
  <c r="E47" i="12"/>
  <c r="D47" i="12"/>
  <c r="H46" i="12"/>
  <c r="G46" i="12"/>
  <c r="F46" i="12"/>
  <c r="E46" i="12"/>
  <c r="D46" i="12"/>
  <c r="H45" i="12"/>
  <c r="G45" i="12"/>
  <c r="F45" i="12"/>
  <c r="E45" i="12"/>
  <c r="D45" i="12"/>
  <c r="H44" i="12"/>
  <c r="G44" i="12"/>
  <c r="F44" i="12"/>
  <c r="E44" i="12"/>
  <c r="D44" i="12"/>
  <c r="H43" i="12"/>
  <c r="G43" i="12"/>
  <c r="F43" i="12"/>
  <c r="E43" i="12"/>
  <c r="D43" i="12"/>
  <c r="H42" i="12"/>
  <c r="G42" i="12"/>
  <c r="F42" i="12"/>
  <c r="E42" i="12"/>
  <c r="D42" i="12"/>
  <c r="H41" i="12"/>
  <c r="G41" i="12"/>
  <c r="F41" i="12"/>
  <c r="E41" i="12"/>
  <c r="D41" i="12"/>
  <c r="H40" i="12"/>
  <c r="G40" i="12"/>
  <c r="F40" i="12"/>
  <c r="E40" i="12"/>
  <c r="D40" i="12"/>
  <c r="H39" i="12"/>
  <c r="G39" i="12"/>
  <c r="F39" i="12"/>
  <c r="E39" i="12"/>
  <c r="D39" i="12"/>
  <c r="H38" i="12"/>
  <c r="G38" i="12"/>
  <c r="F38" i="12"/>
  <c r="E38" i="12"/>
  <c r="D38" i="12"/>
  <c r="H37" i="12"/>
  <c r="G37" i="12"/>
  <c r="F37" i="12"/>
  <c r="E37" i="12"/>
  <c r="D37" i="12"/>
  <c r="H36" i="12"/>
  <c r="G36" i="12"/>
  <c r="F36" i="12"/>
  <c r="E36" i="12"/>
  <c r="D36" i="12"/>
  <c r="H35" i="12"/>
  <c r="G35" i="12"/>
  <c r="F35" i="12"/>
  <c r="E35" i="12"/>
  <c r="D35" i="12"/>
  <c r="H34" i="12"/>
  <c r="G34" i="12"/>
  <c r="F34" i="12"/>
  <c r="E34" i="12"/>
  <c r="D34" i="12"/>
  <c r="H33" i="12"/>
  <c r="G33" i="12"/>
  <c r="F33" i="12"/>
  <c r="E33" i="12"/>
  <c r="D33" i="12"/>
  <c r="H32" i="12"/>
  <c r="G32" i="12"/>
  <c r="F32" i="12"/>
  <c r="E32" i="12"/>
  <c r="D32" i="12"/>
  <c r="H31" i="12"/>
  <c r="G31" i="12"/>
  <c r="F31" i="12"/>
  <c r="E31" i="12"/>
  <c r="D31" i="12"/>
  <c r="H30" i="12"/>
  <c r="G30" i="12"/>
  <c r="F30" i="12"/>
  <c r="E30" i="12"/>
  <c r="D30" i="12"/>
  <c r="H29" i="12"/>
  <c r="G29" i="12"/>
  <c r="F29" i="12"/>
  <c r="E29" i="12"/>
  <c r="D29" i="12"/>
  <c r="H28" i="12"/>
  <c r="G28" i="12"/>
  <c r="F28" i="12"/>
  <c r="E28" i="12"/>
  <c r="D28" i="12"/>
  <c r="H27" i="12"/>
  <c r="G27" i="12"/>
  <c r="F27" i="12"/>
  <c r="E27" i="12"/>
  <c r="D27" i="12"/>
  <c r="H26" i="12"/>
  <c r="G26" i="12"/>
  <c r="F26" i="12"/>
  <c r="E26" i="12"/>
  <c r="D26" i="12"/>
  <c r="H25" i="12"/>
  <c r="G25" i="12"/>
  <c r="F25" i="12"/>
  <c r="E25" i="12"/>
  <c r="D25" i="12"/>
  <c r="H24" i="12"/>
  <c r="G24" i="12"/>
  <c r="F24" i="12"/>
  <c r="E24" i="12"/>
  <c r="D24" i="12"/>
  <c r="H23" i="12"/>
  <c r="G23" i="12"/>
  <c r="F23" i="12"/>
  <c r="E23" i="12"/>
  <c r="D23" i="12"/>
  <c r="H22" i="12"/>
  <c r="G22" i="12"/>
  <c r="F22" i="12"/>
  <c r="E22" i="12"/>
  <c r="D22" i="12"/>
  <c r="H21" i="12"/>
  <c r="G21" i="12"/>
  <c r="F21" i="12"/>
  <c r="E21" i="12"/>
  <c r="D21" i="12"/>
  <c r="H20" i="12"/>
  <c r="G20" i="12"/>
  <c r="F20" i="12"/>
  <c r="E20" i="12"/>
  <c r="D20" i="12"/>
  <c r="H19" i="12"/>
  <c r="G19" i="12"/>
  <c r="F19" i="12"/>
  <c r="E19" i="12"/>
  <c r="D19" i="12"/>
  <c r="H18" i="12"/>
  <c r="G18" i="12"/>
  <c r="F18" i="12"/>
  <c r="E18" i="12"/>
  <c r="D18" i="12"/>
  <c r="J16" i="12"/>
  <c r="C81" i="11"/>
  <c r="C76" i="11"/>
  <c r="C75" i="11"/>
  <c r="C51" i="11"/>
  <c r="C78" i="11" s="1"/>
  <c r="C50" i="11"/>
  <c r="C85" i="11" s="1"/>
  <c r="C49" i="11"/>
  <c r="C77" i="11" s="1"/>
  <c r="C48" i="11"/>
  <c r="C84" i="11" s="1"/>
  <c r="C24" i="11"/>
  <c r="C20" i="10"/>
  <c r="C13" i="9"/>
  <c r="C26" i="8"/>
  <c r="G128" i="12" l="1"/>
  <c r="F127" i="12"/>
  <c r="H129" i="12"/>
  <c r="E126" i="12"/>
  <c r="I130" i="12" s="1"/>
  <c r="K110" i="6" l="1"/>
  <c r="L110" i="6"/>
  <c r="M110" i="6"/>
  <c r="N110" i="6"/>
  <c r="O110" i="6"/>
  <c r="K111" i="6"/>
  <c r="L111" i="6"/>
  <c r="M111" i="6"/>
  <c r="N111" i="6"/>
  <c r="O111" i="6"/>
  <c r="K112" i="6"/>
  <c r="L112" i="6"/>
  <c r="M112" i="6"/>
  <c r="N112" i="6"/>
  <c r="O112" i="6"/>
  <c r="K113" i="6"/>
  <c r="L113" i="6"/>
  <c r="M113" i="6"/>
  <c r="N113" i="6"/>
  <c r="O113" i="6"/>
  <c r="O99" i="6" l="1"/>
  <c r="N99" i="6"/>
  <c r="M99" i="6"/>
  <c r="M100" i="6"/>
  <c r="L99" i="6"/>
  <c r="K99" i="6"/>
  <c r="O4" i="6" l="1"/>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100" i="6"/>
  <c r="O101" i="6"/>
  <c r="O102" i="6"/>
  <c r="O103" i="6"/>
  <c r="O104" i="6"/>
  <c r="O105" i="6"/>
  <c r="O106" i="6"/>
  <c r="O107" i="6"/>
  <c r="O108" i="6"/>
  <c r="O109"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100" i="6"/>
  <c r="N101" i="6"/>
  <c r="N102" i="6"/>
  <c r="N103" i="6"/>
  <c r="N104" i="6"/>
  <c r="N105" i="6"/>
  <c r="N106" i="6"/>
  <c r="N107" i="6"/>
  <c r="N108" i="6"/>
  <c r="N109"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101" i="6"/>
  <c r="M102" i="6"/>
  <c r="M103" i="6"/>
  <c r="M104" i="6"/>
  <c r="M105" i="6"/>
  <c r="M106" i="6"/>
  <c r="M107" i="6"/>
  <c r="M108" i="6"/>
  <c r="M109"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100" i="6"/>
  <c r="L101" i="6"/>
  <c r="L102" i="6"/>
  <c r="L103" i="6"/>
  <c r="L104" i="6"/>
  <c r="L105" i="6"/>
  <c r="L106" i="6"/>
  <c r="L107" i="6"/>
  <c r="L108" i="6"/>
  <c r="L109"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100" i="6"/>
  <c r="K101" i="6"/>
  <c r="K102" i="6"/>
  <c r="K103" i="6"/>
  <c r="K104" i="6"/>
  <c r="K105" i="6"/>
  <c r="K106" i="6"/>
  <c r="K107" i="6"/>
  <c r="K108" i="6"/>
  <c r="K109" i="6"/>
  <c r="K114" i="6" l="1"/>
  <c r="L117" i="6"/>
  <c r="N119" i="6"/>
  <c r="M118" i="6"/>
  <c r="O120" i="6"/>
  <c r="P121"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Autor</author>
  </authors>
  <commentList>
    <comment ref="H3" authorId="0" shapeId="0" xr:uid="{00000000-0006-0000-0600-000001000000}">
      <text>
        <r>
          <rPr>
            <b/>
            <sz val="9"/>
            <color indexed="8"/>
            <rFont val="Tahoma"/>
            <family val="2"/>
          </rPr>
          <t>Publicada em:</t>
        </r>
        <r>
          <rPr>
            <sz val="9"/>
            <color indexed="8"/>
            <rFont val="Tahoma"/>
            <family val="2"/>
          </rPr>
          <t xml:space="preserve">
Journal
Conferência
Simpósio
Workshop
...
</t>
        </r>
      </text>
    </comment>
    <comment ref="G99" authorId="1" shapeId="0" xr:uid="{00000000-0006-0000-0600-000002000000}">
      <text>
        <r>
          <rPr>
            <sz val="9"/>
            <color indexed="81"/>
            <rFont val="Tahoma"/>
            <family val="2"/>
          </rPr>
          <t>O trabalho não usa mapas conceituais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Vinicius Santos</author>
  </authors>
  <commentList>
    <comment ref="D521" authorId="0" shapeId="0" xr:uid="{00000000-0006-0000-0800-000001000000}">
      <text>
        <r>
          <rPr>
            <sz val="9"/>
            <color indexed="81"/>
            <rFont val="Segoe UI"/>
            <family val="2"/>
          </rPr>
          <t xml:space="preserve">Esta metodologia é bastante extensa... Ler novamente se for necessário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A13" authorId="0" shapeId="0" xr:uid="{00000000-0006-0000-0B00-000001000000}">
      <text>
        <r>
          <rPr>
            <sz val="9"/>
            <color indexed="81"/>
            <rFont val="Segoe UI"/>
            <family val="2"/>
          </rPr>
          <t xml:space="preserve">Utilizam os MC's apenas como ferramenta. Geralmente estão ligados a questão de possibilitar um aprendizado mais dinâmico e fácil, provendo assim, ferramentas que possibilitam o usuário lidar mais facilmente com a construção e compreesão do MC. Todos os casos onde as áreas não são especificadas ou não tem similaridade com a Ciência da computação está descrito na planilha "RQ's Respostas"
</t>
        </r>
      </text>
    </comment>
    <comment ref="A24" authorId="0" shapeId="0" xr:uid="{00000000-0006-0000-0B00-000002000000}">
      <text>
        <r>
          <rPr>
            <sz val="9"/>
            <color indexed="81"/>
            <rFont val="Segoe UI"/>
            <family val="2"/>
          </rPr>
          <t xml:space="preserve">Utilizam os MC's apenas como ferramenta. Geralmente estão ligados a questão de possibilitar um aprendizado mais dinâmico e fácil, provendo assim, ferramentas que possibilitam o usuário lidar mais facilmente com a construção e compreesão do MC. Todos os casos onde as áreas não são especificadas ou não tem similaridade com a Ciência da computação está descrito na planilha "RQ's Respostas"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Windows User</author>
    <author>Érica</author>
  </authors>
  <commentList>
    <comment ref="L3" authorId="0" shapeId="0" xr:uid="{00000000-0006-0000-0D00-000001000000}">
      <text>
        <r>
          <rPr>
            <b/>
            <sz val="9"/>
            <color indexed="81"/>
            <rFont val="Segoe UI"/>
            <family val="2"/>
          </rPr>
          <t>Score awarded by examining concept map as a whole</t>
        </r>
      </text>
    </comment>
    <comment ref="L4" authorId="0" shapeId="0" xr:uid="{00000000-0006-0000-0D00-000002000000}">
      <text>
        <r>
          <rPr>
            <b/>
            <sz val="9"/>
            <color indexed="81"/>
            <rFont val="Segoe UI"/>
            <family val="2"/>
          </rPr>
          <t>Used as a reference for awarding scores</t>
        </r>
      </text>
    </comment>
    <comment ref="L5" authorId="0" shapeId="0" xr:uid="{00000000-0006-0000-0D00-000003000000}">
      <text>
        <r>
          <rPr>
            <b/>
            <sz val="9"/>
            <color indexed="81"/>
            <rFont val="Segoe UI"/>
            <family val="2"/>
          </rPr>
          <t>Score awarded by examining each proposition connecting two concepts</t>
        </r>
      </text>
    </comment>
    <comment ref="L7" authorId="0" shapeId="0" xr:uid="{00000000-0006-0000-0D00-000004000000}">
      <text>
        <r>
          <rPr>
            <b/>
            <sz val="9"/>
            <color indexed="81"/>
            <rFont val="Segoe UI"/>
            <family val="2"/>
          </rPr>
          <t>Score awarded based on the number of hierarchical levels and crosslinks identified on the maps</t>
        </r>
      </text>
    </comment>
    <comment ref="A9" authorId="1" shapeId="0" xr:uid="{00000000-0006-0000-0D00-000005000000}">
      <text>
        <r>
          <rPr>
            <b/>
            <sz val="9"/>
            <color indexed="81"/>
            <rFont val="Segoe UI"/>
            <family val="2"/>
          </rPr>
          <t>Érica:</t>
        </r>
        <r>
          <rPr>
            <sz val="9"/>
            <color indexed="81"/>
            <rFont val="Segoe UI"/>
            <family val="2"/>
          </rPr>
          <t xml:space="preserve">
avaliação do aumento de índice de conhecimento/aprendizado depois da utilização do mapa</t>
        </r>
      </text>
    </comment>
    <comment ref="A12" authorId="0" shapeId="0" xr:uid="{00000000-0006-0000-0D00-000006000000}">
      <text>
        <r>
          <rPr>
            <b/>
            <sz val="9"/>
            <color indexed="81"/>
            <rFont val="Segoe UI"/>
            <family val="2"/>
          </rPr>
          <t>Conversão em linguagem computável</t>
        </r>
      </text>
    </comment>
    <comment ref="A13" authorId="0" shapeId="0" xr:uid="{00000000-0006-0000-0D00-000007000000}">
      <text>
        <r>
          <rPr>
            <b/>
            <sz val="9"/>
            <color indexed="81"/>
            <rFont val="Segoe UI"/>
            <family val="2"/>
          </rPr>
          <t>Pontos atribuidos através de características do MC, Ex: número de ligações, níveis hierarquicos e links cruzados, etc.</t>
        </r>
      </text>
    </comment>
    <comment ref="A14" authorId="0" shapeId="0" xr:uid="{00000000-0006-0000-0D00-000008000000}">
      <text>
        <r>
          <rPr>
            <b/>
            <sz val="9"/>
            <color indexed="81"/>
            <rFont val="Segoe UI"/>
            <family val="2"/>
          </rPr>
          <t xml:space="preserve"> Pontuação atribuida por examinar cada proposição e conectando dois conceitos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Windows User</author>
    <author>Érica</author>
  </authors>
  <commentList>
    <comment ref="B8" authorId="0" shapeId="0" xr:uid="{00000000-0006-0000-0E00-000001000000}">
      <text>
        <r>
          <rPr>
            <b/>
            <sz val="9"/>
            <color indexed="81"/>
            <rFont val="Segoe UI"/>
            <family val="2"/>
          </rPr>
          <t>Windows User:</t>
        </r>
        <r>
          <rPr>
            <sz val="9"/>
            <color indexed="81"/>
            <rFont val="Segoe UI"/>
            <family val="2"/>
          </rPr>
          <t xml:space="preserve">
</t>
        </r>
      </text>
    </comment>
    <comment ref="A31" authorId="0" shapeId="0" xr:uid="{00000000-0006-0000-0E00-000002000000}">
      <text>
        <r>
          <rPr>
            <b/>
            <sz val="9"/>
            <color indexed="81"/>
            <rFont val="Segoe UI"/>
            <family val="2"/>
          </rPr>
          <t>Large scale maps, maps that could bring together all of the information
in a course or a series of courses, quickly become too complex to be processed by the learner and the maps no longer present the same advantages that smaller maps have</t>
        </r>
      </text>
    </comment>
    <comment ref="A32" authorId="0" shapeId="0" xr:uid="{00000000-0006-0000-0E00-000003000000}">
      <text>
        <r>
          <rPr>
            <b/>
            <sz val="9"/>
            <color indexed="81"/>
            <rFont val="Segoe UI"/>
            <family val="2"/>
          </rPr>
          <t>Os MC's inicialmente não possuem dispositivos que o tornem personalizados com as dificuldades de cada aluno</t>
        </r>
      </text>
    </comment>
    <comment ref="A44" authorId="1" shapeId="0" xr:uid="{00000000-0006-0000-0E00-000004000000}">
      <text>
        <r>
          <rPr>
            <b/>
            <sz val="9"/>
            <color indexed="81"/>
            <rFont val="Segoe UI"/>
            <family val="2"/>
          </rPr>
          <t>Érica:</t>
        </r>
        <r>
          <rPr>
            <sz val="9"/>
            <color indexed="81"/>
            <rFont val="Segoe UI"/>
            <family val="2"/>
          </rPr>
          <t xml:space="preserve">
Estrutura flexível e fácil de entender</t>
        </r>
      </text>
    </comment>
    <comment ref="B45" authorId="1" shapeId="0" xr:uid="{00000000-0006-0000-0E00-000005000000}">
      <text>
        <r>
          <rPr>
            <b/>
            <sz val="9"/>
            <color indexed="81"/>
            <rFont val="Segoe UI"/>
            <family val="2"/>
          </rPr>
          <t>Érica:</t>
        </r>
        <r>
          <rPr>
            <sz val="9"/>
            <color indexed="81"/>
            <rFont val="Segoe UI"/>
            <family val="2"/>
          </rPr>
          <t xml:space="preserve">
Pedagogical contribution in education study (teaching and learning)</t>
        </r>
      </text>
    </comment>
    <comment ref="A46" authorId="1" shapeId="0" xr:uid="{00000000-0006-0000-0E00-000006000000}">
      <text>
        <r>
          <rPr>
            <b/>
            <sz val="9"/>
            <color indexed="81"/>
            <rFont val="Segoe UI"/>
            <family val="2"/>
          </rPr>
          <t>Érica:</t>
        </r>
        <r>
          <rPr>
            <sz val="9"/>
            <color indexed="81"/>
            <rFont val="Segoe UI"/>
            <family val="2"/>
          </rPr>
          <t xml:space="preserve">
representar qualquer tipo de assunto. Por exemplo, Melhorar a capacidade de compreensão de projetos e cursos possibilitando que os usuários compreendam melhor as conexões entre cada ponto (Abstração de problemas)</t>
        </r>
      </text>
    </comment>
    <comment ref="A56" authorId="1" shapeId="0" xr:uid="{00000000-0006-0000-0E00-000007000000}">
      <text>
        <r>
          <rPr>
            <b/>
            <sz val="9"/>
            <color indexed="81"/>
            <rFont val="Segoe UI"/>
            <family val="2"/>
          </rPr>
          <t>Érica:</t>
        </r>
        <r>
          <rPr>
            <sz val="9"/>
            <color indexed="81"/>
            <rFont val="Segoe UI"/>
            <family val="2"/>
          </rPr>
          <t xml:space="preserve">
Difficulty in creating the maps mainly on the definition of terms (novice)</t>
        </r>
      </text>
    </comment>
    <comment ref="A59" authorId="0" shapeId="0" xr:uid="{00000000-0006-0000-0E00-000008000000}">
      <text>
        <r>
          <rPr>
            <b/>
            <sz val="9"/>
            <color indexed="81"/>
            <rFont val="Segoe UI"/>
            <family val="2"/>
          </rPr>
          <t>Large scale maps, maps that could bring together all of the information
in a course or a series of courses, quickly become too complex to be processed by the learner and the maps no longer present the same advantages that smaller maps have. Alguns autores chamam de Maps Shoks.</t>
        </r>
      </text>
    </comment>
  </commentList>
</comments>
</file>

<file path=xl/sharedStrings.xml><?xml version="1.0" encoding="utf-8"?>
<sst xmlns="http://schemas.openxmlformats.org/spreadsheetml/2006/main" count="3450" uniqueCount="1591">
  <si>
    <t>RQ1</t>
  </si>
  <si>
    <t>RQ2</t>
  </si>
  <si>
    <t>RQ3</t>
  </si>
  <si>
    <t>RQ4</t>
  </si>
  <si>
    <t>RQ5</t>
  </si>
  <si>
    <t>RQ6</t>
  </si>
  <si>
    <t>RQ7</t>
  </si>
  <si>
    <t>Base</t>
  </si>
  <si>
    <t>Ano</t>
  </si>
  <si>
    <t>Título</t>
  </si>
  <si>
    <t>ID</t>
  </si>
  <si>
    <t>Veículo de Publicação</t>
  </si>
  <si>
    <t>Quando e onde os estudos foram publicados?</t>
  </si>
  <si>
    <t xml:space="preserve">Qual o propósito da aplicação de MCs na ciência da computação? </t>
  </si>
  <si>
    <t>Quais diferentes subáreas a aplicação de MCs têm sido apresentada?</t>
  </si>
  <si>
    <t xml:space="preserve"> Quais são as ferramentas, técnicas ou métodos utilizados para desenvolver os MCs identificados?</t>
  </si>
  <si>
    <t>Quais são as diretrizes ou mecanismos utilizados para validar os MCs identificados?</t>
  </si>
  <si>
    <t>Quais foram os benefícios apresentados com a aplicação do mapa conceitual?</t>
  </si>
  <si>
    <t>Evaluating student learning using concept maps and Markov chains</t>
  </si>
  <si>
    <t>Organizing the learning resources related to the subject Introduction to Artificial Intelligence through Concept Maps</t>
  </si>
  <si>
    <t>IEEE</t>
  </si>
  <si>
    <t>Science Direct</t>
  </si>
  <si>
    <t>ACM</t>
  </si>
  <si>
    <t>Concept maps as hypermedia components</t>
  </si>
  <si>
    <t>Experience-based support for human-centered knowledge modeling</t>
  </si>
  <si>
    <t>Design planning by end-user web developers</t>
  </si>
  <si>
    <t>Two Approaches to Generate Intelligent Teaching-Learning Systems using Artificial Inteligence Techniques</t>
  </si>
  <si>
    <t>Concept Maps: Development and Validation of Engineering Curricula</t>
  </si>
  <si>
    <t>Knowledge Evaluation Procedure Based on Concept Maps</t>
  </si>
  <si>
    <t>STRUCTURAL ASSESSMENT OF COST OF QUALITY</t>
  </si>
  <si>
    <t>Enhancing Pen-based Experiences with the Use of Concept Maps</t>
  </si>
  <si>
    <t>Using Concept Maps for Information Conceptualization and Schematization in Technical Reading and Writing Courses: A Case Study for Computer Science Majors in Japan</t>
  </si>
  <si>
    <t>An Ontology Engineering Approach with a focus on Human Centered Design</t>
  </si>
  <si>
    <t>Concept Map-oriented Technical Writing Approach for Computer Science Majors in an EFL Context: Understanding Text Applications</t>
  </si>
  <si>
    <t>The use of Concept Maps in Computer Engineering  Education to Promote Meaningful Learning, Creativity and Collaboration</t>
  </si>
  <si>
    <t>Ontology-based Concept Maps for Software Engineering</t>
  </si>
  <si>
    <t>The Design and Effect of a Scaffolded Concept Mapping Strategy on Learning Performance in an Undergraduate Database Course</t>
  </si>
  <si>
    <t>Pocket PiCoMap: A Case Study in Designing and Assessing a Handheld Concept Mapping Tool for Learners</t>
  </si>
  <si>
    <t>Algorithm of Concept Map Transformation to Ontology for Usage in Intelligent Knowledge Assessment System</t>
  </si>
  <si>
    <t>Use of concept maps to analyze students’ understanding of the I/O subsystem</t>
  </si>
  <si>
    <t>SMARTTUTOR: A UNIFIED APPROACH FOR ENHANCING SCIENCE EDUCATION</t>
  </si>
  <si>
    <t>A Distributed, Semiotic-Inductive, and Human-Oriented Approach to Web-Scale Knowledge Retrieval</t>
  </si>
  <si>
    <t>The Efficacy of Cross-discipline Representations for Ill-defined Concepts</t>
  </si>
  <si>
    <t>Knowledge Acquisition and Representation Techniques in Scholarly Communication</t>
  </si>
  <si>
    <t>The Gap Between Knowledge and Ability</t>
  </si>
  <si>
    <t>Task-Adapted Concept Map Scaffolding to Support Quizzes in an Online Environment</t>
  </si>
  <si>
    <t>Development of the Scoring Mechanism for the Concept Map Based Intelligent Knowledge Assessment System</t>
  </si>
  <si>
    <t>Moving Digital Libraries into the Student Learning Space: The GetSmart Experience</t>
  </si>
  <si>
    <t>Using Concept Mapping for Maintainability Assessments</t>
  </si>
  <si>
    <t xml:space="preserve"> Quais são os problemas apontados pelos estudos?</t>
  </si>
  <si>
    <t>Link</t>
  </si>
  <si>
    <t>Autores</t>
  </si>
  <si>
    <t>A Concept Map Approach for Introduction to Computer Engineering Course Curriculum</t>
  </si>
  <si>
    <t>Mapeamento Sistemático - Respostas das questõesde pesquisa</t>
  </si>
  <si>
    <t>Considerando as questões de pesquisa cada artigo foi submetido a análise e avaliação se respondem as questões de pesquisa proposta</t>
  </si>
  <si>
    <t>-</t>
  </si>
  <si>
    <t>Frontiers in Education, 2002. FIE 2002. 32nd Annual  (Volume:3 )</t>
  </si>
  <si>
    <t>In this paper, we detail our plan to develop and use structural assessment o/ cost of quality in undergraduate software engineering.</t>
  </si>
  <si>
    <t xml:space="preserve">Não utiliza software específicos para construção dos MC's, na revisão de literatura não cita nenhuma fonte de onde foram retiradas as diretrizes de construção </t>
  </si>
  <si>
    <t>The technique would be to use  experts to first identify the concepts in a domain. The second step is to have the experts rate the relatedness (typically a 7-point scale) of concepts. From these rating, we can build the diagram that provides the expert’s concept map for this domain. Using multiple experts, we can  determine if, in fact, there is a singular expert model of the domain representing a consensus among experts.</t>
  </si>
  <si>
    <t>Os mapas conceituais promovem um baixo custo, baixo esforço que promove um excelente retorno para o processo de ensino.</t>
  </si>
  <si>
    <t>As dificuldades dos estudantes criar os modelos propostos foram muito grandes. Os modelos seriam criados de qualquer forma, com ou sem intervenção, entretanto, com a intervenção e treinamento específico a probabilidade dos estudantes desenvolverem modelos que representam uma visão funcional do mundo é bem maior.</t>
  </si>
  <si>
    <t>Knowledge-Based Systems Volume 68, September 2014, Pages 77–87 Enhancing Experience Reuse and Learning</t>
  </si>
  <si>
    <t>Concept mapping was first proposed in education, to enable students to externalize their knowledge by constructing a two-dimensional, visually-based representation of concepts and their relationships. This representation was seen as elucidating their internal cognitive structures, suitable for assessment or knowledge sharing.</t>
  </si>
  <si>
    <t>ENGENHARIA DE SOFTWARE - Qualidade de software</t>
  </si>
  <si>
    <t>Como ferramenta utilizaram o CmapTools, além disso, foi utilizado o conceito de Discerner e extender (Concept Base Reasoning) que possibilita que baseado em mapas conceituais anteriores sejam sugeridos ao usuario termos e ligações importantes para o tema.</t>
  </si>
  <si>
    <t>Foi utilizado uma metodologia própria onde foi comparado o resultado dos algoritmos produzidos com um mapa conceitual produzido por especialistas da nasa. Tais resultados foram avaliados de acordo com a similaridade, precisão, coerência global e  abrangência.</t>
  </si>
  <si>
    <t>Structures on the fly. Likewise, when prior knowledge models  are insufficient, it may be necessary to complement CBR by going  beyond captured experiences, and to draw on the Web as a whole,  to mine cues to help the user’s own process of remembering relevant  information to add to the case library.</t>
  </si>
  <si>
    <t>#63</t>
  </si>
  <si>
    <t>#67</t>
  </si>
  <si>
    <t>#78</t>
  </si>
  <si>
    <t>#79</t>
  </si>
  <si>
    <t>#91</t>
  </si>
  <si>
    <t>#18</t>
  </si>
  <si>
    <t>#23</t>
  </si>
  <si>
    <t>#40</t>
  </si>
  <si>
    <t>#29</t>
  </si>
  <si>
    <t>#41</t>
  </si>
  <si>
    <t>#71</t>
  </si>
  <si>
    <t>Jounal Qualis A2, Expert Systems with Applications, 2015</t>
  </si>
  <si>
    <t xml:space="preserve">dois diferentes cursos na ciência da computação </t>
  </si>
  <si>
    <t>38th ASEE/IEEE Frontiers in Education Conference, October 22 – 25, 2008, Saratoga Springs, NY</t>
  </si>
  <si>
    <t>O propósito é organizar todos os recursos de aprendizagem (conteúdos teóricos, laboratórios, exercícios, ...) ligados a esse assunto por meio de um mapa conceitual.</t>
  </si>
  <si>
    <r>
      <t xml:space="preserve">Introduction to Artificial Intelligence </t>
    </r>
    <r>
      <rPr>
        <sz val="10"/>
        <color indexed="8"/>
        <rFont val="Times New Roman"/>
        <family val="1"/>
      </rPr>
      <t>subject of the Computer Science</t>
    </r>
  </si>
  <si>
    <r>
      <t xml:space="preserve">Editor CM-ED </t>
    </r>
    <r>
      <rPr>
        <sz val="10"/>
        <color indexed="8"/>
        <rFont val="Times New Roman"/>
        <family val="1"/>
      </rPr>
      <t>(Concept Map EDitor)</t>
    </r>
  </si>
  <si>
    <t>Os autores citam que providenciaram algumas orientações para organização, porém não citam métodos de avaliação.</t>
  </si>
  <si>
    <t>Professional Communication Conference (IPCC), 2010 IEEE International, 7-9 July 2010, Enschede, Netherlands</t>
  </si>
  <si>
    <t>Uso de mapas conceituais para melhorar o entendimento de artigos técnicos e documentos complexos.</t>
  </si>
  <si>
    <t>Engenharia/Computação</t>
  </si>
  <si>
    <t>CMAP tools</t>
  </si>
  <si>
    <t>41st ASEE/IEEE Frontiers in Education Conference, October 12 - 15, 2011, Rapid City, SD</t>
  </si>
  <si>
    <t>Introduzir os estudantes de engenharia aos mapas conceituais como uma forma de promover a aprendizagem significativa. Além disso, o objetivo é envolver estudantes de engenharia na forma criativa de experiência de aprendizagem colaborativa utilizando mapas conceituais.</t>
  </si>
  <si>
    <t>Introdução a sistemas de banco de dados</t>
  </si>
  <si>
    <t>Ausubel’s learning theory - ELKAR-CM</t>
  </si>
  <si>
    <t>Os mapas foram avaliados de acordo com a criatividade, claridade, integralidade, capacidade de síntese. Colocados em 4 diferentes categorias, são elas: Excelelent, good, satisfactory e instatisfactory.</t>
  </si>
  <si>
    <t>“Goal-question-concept”  inspirado no Goal-question-Metric (GQM).</t>
  </si>
  <si>
    <t>O objetivo do estudo é propor uma abordagem mapa conceitual para visualizar melhor e descobrir todas as conexões entre os conceitos do campo da engenharia da computação que podem ser utilizados no currículo dos programas e cursos introdutórios do curso. Os mapas conceituais são abordados como uma forma de ajudar os estudantes a visualizar o cenário geral da ciência da computação.</t>
  </si>
  <si>
    <t>IEEE EDUCON Education Engineering 2010 – The Future of Global Learning Engineering Education, April 14-16, 2010, Madrid, SPAIN</t>
  </si>
  <si>
    <t>2009 3rd International Symposium on Empirical Software Engineering and Measurement</t>
  </si>
  <si>
    <t>ENGENHARIA DE SOFTWARE  (mais proximo)</t>
  </si>
  <si>
    <t>Os mapas conceituais são utilizados para comparação de quatro sistemas diferentes e analisar e gerar padrões hipotéticos com foco em produzir dados para o estudo da manutenção. (The maps can be used  as a visual framework to implement or evaluate a given programme. They can also be used as the basis for developing measures and displaying results. Each cluster can be seen as a construct. The individual statements can suggest specific operationalizations of that construct.)</t>
  </si>
  <si>
    <t>Instead of performing a brainstorming session, we preselected a set of design  attributes as statements for our concept mapping. A design attribute is here widely defined as a code attribute, code smell, or design principle violation that is present in the design of a software system. The statements were structured in two steps. The first step consisted of a discussion and elicitation session. The  second step consisted of grouping the statements. The main purpose of the discussion and elicitation session was to discuss the implications of the selected software design attributes on the systems, and how they might be interrelated or grouped together according to different perspectives. Given that the perspectives used for the grouping could be diverse, the participants were required to give reasons for grouping the statements in the way they did. For instance, some people might relate or group measures using base-rate, relationship, or causality viewpoints, whereas others may relate two attributes using a risk management viewpoint (e.g., “grouping the most risky ones together”).</t>
  </si>
  <si>
    <t>Os mapas foram avaliados de acordo com a comparação de mapas conceituais feitos por experts</t>
  </si>
  <si>
    <t xml:space="preserve"> </t>
  </si>
  <si>
    <t>Para o julgamento dos mapas conceituais é preciso contar com a disponibilidade de profissionais qualificados para avalaiação. Os mapas conceituais não consomem muito tempo porém podem causar sobrecarga que deve ser pesada a partir do padrão ISO ou GQM entretanto, interpretar estas metricas utilizando metodologias bem estabelecidas podem tomar algum tempo</t>
  </si>
  <si>
    <t>Engenharia de Software</t>
  </si>
  <si>
    <t>Engenharia da computação</t>
  </si>
  <si>
    <t>IEEE Transactions on Education  (Volume:56 ,  Issue: 3 )</t>
  </si>
  <si>
    <t>BANCO DE DADOS</t>
  </si>
  <si>
    <t>O artigo descreve uma metodologia própria de criação dos mapas conceituais argumentando que a forma com que eles são criados são falhas. Como diferencial ele propõe que sejam adicionadas a plataforma de criação destes mapas alguns auxilios, como: Esqueleto de um mapa proposto por um expert,  um banco de termos sugeridos e um questão de foco.</t>
  </si>
  <si>
    <t>Survey de opiniões</t>
  </si>
  <si>
    <t>scaffolded conceptmapping  strategy was helpful to students in improving their  learning on the database course over that of the traditional lecture approach, which supported the first research hypothesis. it was beneficial to integrate  education with technology. Students who had contact with  the scaffolded concept mapping strategy for learning had a remarkably
different academic achievement than those who only had contact with traditional learning. Moreover, implementation  of the strategy had positive effects on student responses.</t>
  </si>
  <si>
    <t>Sem área definida - Proposição de um algoritmo para conversão de MC's em ontologias</t>
  </si>
  <si>
    <t>The purpose of the developed algorithm is as follows. It provides transformation of already constructed CMs into the corresponding ontology of the particular course and/or a study  programme as a whole. Afterwards using already developed reasoning tools it is possible to audit if a study course or a programme includes all needed interrelated knowledge units.</t>
  </si>
  <si>
    <t>O algoritmo proposto a partir de uma entrada e de um sistema de Intelligent knowledge assessment system transforma mapas conceituais já construidos em uma ontologia. Mais especificamente a Web Ontology language que é a ontologia aceita pela W3C</t>
  </si>
  <si>
    <t xml:space="preserve">CompSysTech '11 Proceedings of the 12th International Conference on Computer Systems and Technologies Pages 109-114 ACM New York, NY, USA ©2011 </t>
  </si>
  <si>
    <t xml:space="preserve">Koli Calling '13 Proceedings of the 13th Koli Calling International Conference on Computing Education Research Pages 67-76 ACM New York, NY, USA ©2013 </t>
  </si>
  <si>
    <t>computer I/O subsystem</t>
  </si>
  <si>
    <t>Os mapas conceituais são utilizados como forma de avaliação do aprendizado adquirido durante as aulas sobre o I/O de computadores</t>
  </si>
  <si>
    <t>Em primeira instância foram dados feedbacks aos alunos que construiram os MC's, indicando os pontos que poderiam ser melhorados. Em segunda instância o software PAJEK gerou grafos que permitiram que os pesquisadores fizessem a análise das conexões evidenciando o conhecimento dos alunos sobre os tópicos propostos</t>
  </si>
  <si>
    <t>Usam CM's como ferramenta e só citam sua importancia na revisão de literatura</t>
  </si>
  <si>
    <t>Egyptian Informatics Journal Volume 11, Issue 1, June 2010, Pages 39–48</t>
  </si>
  <si>
    <t>O programa utiliza mapas conceituais como um esqueleto onde os conteúdos são dispostos e apresentados aos alunos, desta forma auxiliando os alunos a conectar corretamente os conceitos.</t>
  </si>
  <si>
    <t>Utiliza os CM's para auxiliar no aprendizado de matérias da ciencia da computação.</t>
  </si>
  <si>
    <t>Os MC's são construidos e inseridos na ferramenta propria pelos pesquisadores.</t>
  </si>
  <si>
    <t>A avaliação feita foi apenas dos software produzido e da experiência com o mesmo, não dos mapa conceitual.</t>
  </si>
  <si>
    <t xml:space="preserve">Koli Calling '12 Proceedings of the 12th Koli Calling International Conference on Computing Education Research  Pages 126-134  ACM New York, NY, USA ©2012 </t>
  </si>
  <si>
    <t>Os mapas conceituais foram utilizados como artefatos para que os pesquisadores pudessem avaliar o conhecimento adquirido durante o curso proposto</t>
  </si>
  <si>
    <t>Due to the fact, that the students had no access to computers at the beginning of  the course, the concept maps were drawn using pencil and paper as well as a given list of concepts. As described in our paper [12], the list of concepts was extracted systematically from the worksheets and encompasses all concepts that the course was dealing with.</t>
  </si>
  <si>
    <t>The concept maps were then digitalized. We also assigned
a score to each edge/association according to the following scheme:
• If the association is a correct statement it will be scored with 2.
• If the association forms a statement that is clearly wrong or the meaning of the statement could not be understood, it will be scored with 0.
• If none of those two conditions apply, the association will be scored with 1.</t>
  </si>
  <si>
    <t xml:space="preserve"> Brian R. Gaines ; Mildred L. G. Shaw</t>
  </si>
  <si>
    <t>David Leakea,; Ana Maguitmanb; Thomas Reichherzerc;</t>
  </si>
  <si>
    <t> Journal</t>
  </si>
  <si>
    <t>http://dl.acm.org/citation.cfm?id=223072</t>
  </si>
  <si>
    <t>http://www.sciencedirect.com/science/article/pii/S0957417414007945</t>
  </si>
  <si>
    <t>http://www.sciencedirect.com/science/article/pii/S0950705114000240</t>
  </si>
  <si>
    <t>Maikel León ; Denysde Medina ; Natalia Martínez ; Zenaida García;</t>
  </si>
  <si>
    <t>http://ieeexplore.ieee.org/xpls/icp.jsp?arnumber=4659323</t>
  </si>
  <si>
    <t>http://ieeexplore.ieee.org/xpls/icp.jsp?arnumber=1158640</t>
  </si>
  <si>
    <t>Richard L. Upchurch; Ann E. Kelley Sobel</t>
  </si>
  <si>
    <t xml:space="preserve"> Rizwan Iqbal; Masrah Azrifah Azmi Murad ; Aida Mustapha ; Nurfadhlina Mohd. Sharef</t>
  </si>
  <si>
    <t>http://ieeexplore.ieee.org/xpls/abs_all.jsp?arnumber=6920713</t>
  </si>
  <si>
    <t>Ana Arruarte ; Urko Rueda ; Jon A. Elorriaga</t>
  </si>
  <si>
    <t>http://ieeexplore.ieee.org/xpls/abs_all.jsp?arnumber=4720484</t>
  </si>
  <si>
    <t xml:space="preserve">Debopriyo Roy </t>
  </si>
  <si>
    <t>http://ieeexplore.ieee.org/xpls/abs_all.jsp?arnumber=5529816</t>
  </si>
  <si>
    <t>http://ieeexplore.ieee.org/xpls/abs_all.jsp?arnumber=6142762</t>
  </si>
  <si>
    <t>Iñaki Calvo ; Ana Arruarte ; Jon A. Elorriaga ; Mikel Larrañaga;</t>
  </si>
  <si>
    <t>Conferência</t>
  </si>
  <si>
    <t>#45</t>
  </si>
  <si>
    <t>Encontraram problemas em definir a lista de conceitos que teriam maior impacto no resultado final. Para simplificar os resultados e a analise foi necessário limitar a quantidade de "lados", mostrando que o tamanho do mapa conceitual pode ser um problema.</t>
  </si>
  <si>
    <t>O uso dos mapas permitiram que fossem comparados os resultados e demonstraram que alunos com grande diferença em seu nível de conhecimento prévio podem trabalhar com o mesmo material e ainda assim ter melhorias no seu aprendizado.</t>
  </si>
  <si>
    <t>Grupo de controle</t>
  </si>
  <si>
    <t>Karama Ali Mohamed; Marwa Salah Farhan ; Mahmoud Mohamed Ahmed Abd Elatif</t>
  </si>
  <si>
    <t>http://ieeexplore.ieee.org/xpls/icp.jsp?arnumber=6736482</t>
  </si>
  <si>
    <t>Vita Graudina, Janis Grundspenkis</t>
  </si>
  <si>
    <t>http://dl.acm.org/citation.cfm?id=2023607.2023627</t>
  </si>
  <si>
    <t>Edurne Larraza-Mendiluze; Nestor Garay-Vitoria</t>
  </si>
  <si>
    <t>http://dl.acm.org/citation.cfm?id=2526976</t>
  </si>
  <si>
    <t>Aiko Fallas Yamashita; Hans Christian Benestad ; Bente Anda ; Per Einar Arnstad</t>
  </si>
  <si>
    <t>http://ieeexplore.ieee.org/xpls/abs_all.jsp?arnumber=5314234</t>
  </si>
  <si>
    <t>ID Artigo</t>
  </si>
  <si>
    <t>Quantidade</t>
  </si>
  <si>
    <t>Subárea</t>
  </si>
  <si>
    <t>Benefício</t>
  </si>
  <si>
    <t>Problema</t>
  </si>
  <si>
    <t>Avaliar o entendimento de um estudante em dois diferentes cursos da ciência da computação utilizando mapas conceituais e cadeias de Markov</t>
  </si>
  <si>
    <t>International Journal of Human-Computer Studies, 1995</t>
  </si>
  <si>
    <t>Descreve um sistema para gerar MC. O propósito do trabalho está relacionado com o desenvolvimento de sistemas para suportar grandes volumes de material multimídia heterogêneo gerados em uma variedade de contextos, tais como knowledge acquisition (Gaines and Shaw, 1992b), sports coaching (Vickers and Gaines, 1988) and large-scale project support (Gaines and Norrie, 1994).</t>
  </si>
  <si>
    <t xml:space="preserve">Hipermídia </t>
  </si>
  <si>
    <t xml:space="preserve"> acesso a material multimídia através de mecanismos de indexação que são simples e naturais para usar.
 apoiar o acesso compartilhado para material através de uma variedade de interfaces que reutilizam o mesmo material para fins diferentes
 mapas conceito pode ser utilizado para a indexação e recuperação de material hipermídias, proporcionando uma interface atraente, significativo e fácil de usar</t>
  </si>
  <si>
    <t>The tool and the method associated with it will be useful for instructors in identifying and assessing their ability to induce good understanding of topics and improve their teaching methods.</t>
  </si>
  <si>
    <t>IA</t>
  </si>
  <si>
    <t>To summarize, the first aim of this work was to design a  scaffolded concept mapping strategy that considers a learner’s prior knowledge. The second aim was to implement in a university- level database course a system of instructional design that managed requirements, developed auxiliary software, created a  blended learning environment, and evaluated the strategy.</t>
  </si>
  <si>
    <t>#15</t>
  </si>
  <si>
    <t>#44</t>
  </si>
  <si>
    <t>Criação de ontologias</t>
  </si>
  <si>
    <t>#54</t>
  </si>
  <si>
    <t>XML-based document using CMap Tools software</t>
  </si>
  <si>
    <t>Matriz de transição é calculado e vetores estacionárias são desenvolvidos, cadeias de markov</t>
  </si>
  <si>
    <t>Sistema próprio para construção de MC's</t>
  </si>
  <si>
    <t>Concept Map Editor</t>
  </si>
  <si>
    <t xml:space="preserve">Foram utilizados CM-Ed e logo após a construção os mesmos foram convertidos em XML </t>
  </si>
  <si>
    <t>Electronic concept mapping tools provide a flexible framework for aiding knowledge capture and sharing, helping to empower experts to play an active role in the knowledge modeling process. Fully exploiting this framework requires supporting users as they perform the hardest part of concept map generation—selecting and relating the content to include.</t>
  </si>
  <si>
    <t>Concept mapping helps to provide explicit descriptions of these mapping criteria and the process by which they are derived. The mapping criteria can later be adapted and improved, using  empirical evidence and expert knowledge as a basis. Another advantage with concept mapping is that it provides a pictorial representation, where the measures within the attributes are not concealed. This allows us to observe the measures in relation to all other measures, and to see how each of them fit into the overall picture.  - Concept mapping could guide the operationalization by starting from low-level properties (i.e., the statements) and inferring their meaning according to a given goal or purpose. - Concept mapping can help the construction of domain- and context-specific ontologies that is based on the knowledge and experience of experts. In a given area, domain experts may have other indicators that are more comprehensive than the ones in the standard quality models (See Li and Smidts [38]). Concept  mapping could be useful for identifying the indicators that the experts use. Given that concept mapping requires that a focus be chosen for the generation and structuring of the statements, it will guide the selection of relevant aspects in order to derive a framework for assessment, ontology, or quality model.</t>
  </si>
  <si>
    <t>Sistemas inteligentes de aprendizado e ensino. Estes sistemas são capazes de considerar experiências anteriores e combinando com inteligência artificial resolver problemas.</t>
  </si>
  <si>
    <t>computational systems HESEI, MacBay,Bayesian Networks</t>
  </si>
  <si>
    <t>Artificial Intelligence - Special Session, 2007. MICAI 2007. Sixth Mexican International Conference on</t>
  </si>
  <si>
    <t>generating, transmitting, armazenar e sharing knowledge. Melhoria dos ITLS; Facilidade na resolução de problemas; simplicidade aliada com flexibilidade.</t>
  </si>
  <si>
    <t>#9</t>
  </si>
  <si>
    <t>#10</t>
  </si>
  <si>
    <t>#11</t>
  </si>
  <si>
    <t>#16</t>
  </si>
  <si>
    <t>#17</t>
  </si>
  <si>
    <t>#28</t>
  </si>
  <si>
    <t>#31</t>
  </si>
  <si>
    <t>#43</t>
  </si>
  <si>
    <t>#57</t>
  </si>
  <si>
    <t>#73</t>
  </si>
  <si>
    <t>#82</t>
  </si>
  <si>
    <t>#84</t>
  </si>
  <si>
    <t>#89</t>
  </si>
  <si>
    <t>Smarttutor: A unified approach for enhancing science education</t>
  </si>
  <si>
    <t xml:space="preserve">Web-KR '12 Proceedings of the 2012 international workshop on Web-scale knowledge representation, retrieval and reasoning  Pages 1-8  ACM New York, NY, USA ©2012 </t>
  </si>
  <si>
    <t>Os mapas conceituais são utilizados principalmente para interface com o usuário, pois é uma forma similar ao hipertexto porém mais poderoso. Nesta forma de representação é permitido que o usuario navegue a frente e a traz da ontologia apresentada e além disso visualizar as ligações semanticas entre os nós.</t>
  </si>
  <si>
    <t>Descoberda de conhecimento (KDD), IHC.</t>
  </si>
  <si>
    <t>Técnicas para construção dos MC's ( fuzzy cognitive maps,Fuzzy Grassroots Ontology); Técnicas para extração de dados (Semiotic Knowledge Discovery)</t>
  </si>
  <si>
    <t>O uso dos mapas permitem que o usuário tenha acesso estruturado e integrado as informações dentro de uma Rede heterogênea como a internet.</t>
  </si>
  <si>
    <t xml:space="preserve">não apresenta ( Estão conduzindo testes e pretendem usar surveys) </t>
  </si>
  <si>
    <t>Edy Portmann; Michael Alexander Kaufmann; Cédric Graf</t>
  </si>
  <si>
    <t>Workshop</t>
  </si>
  <si>
    <t>http://dl.acm.org/citation.cfm?id=2389658</t>
  </si>
  <si>
    <t>2013 13th International Conference on Intellient Systems Design and Applications</t>
  </si>
  <si>
    <t>This paper proposes an approach for developing domain ontologies using the concept mapping technique collaboratively</t>
  </si>
  <si>
    <t>Abordagem colaborativa onde o grupo discute e entra em conseso qual os termos a serem usados e também relações.</t>
  </si>
  <si>
    <t>O mapa conceitual é validado juntamente com a ontologia, o mapa conceitual produzido é comparado com um mapa de experts e depois convertido por um sistema de desenvolvimento de ontologias para uma estrutura computável. Assim são desenvolvidas buscas através das perguntas formais então elas são executadas para assegurar se a ontologia está correta.</t>
  </si>
  <si>
    <t>Inteligent Knowledge Assessment System</t>
  </si>
  <si>
    <t>A validação é feita através da utilização do sistema implementado HESEI em 240 estudantes (validação dos MC's)</t>
  </si>
  <si>
    <t>(4) Relational with master map.</t>
  </si>
  <si>
    <t>(6) Structural with master map.</t>
  </si>
  <si>
    <t>Validação do Mapa Conceitual</t>
  </si>
  <si>
    <t>Se introduzidos aos mapas conceituais no começo de cada curso os alunos deverão fazer as conexões entre cada tópico mais efetivamente</t>
  </si>
  <si>
    <t>Não possui</t>
  </si>
  <si>
    <t>Marc Berges; Andreas Muhling; Peter Hubwieser</t>
  </si>
  <si>
    <t>http://dl.acm.org/citation.cfm?id=2401796.2401812</t>
  </si>
  <si>
    <t>Flexível, simples.</t>
  </si>
  <si>
    <t>Forma estruturada e logica de representar o conhecimento que exige poder de adaptação do usuario</t>
  </si>
  <si>
    <t>(ferramenta para avaliação de aprendizado) Orientação a objetos</t>
  </si>
  <si>
    <t>Papel e caneta</t>
  </si>
  <si>
    <t>Total</t>
  </si>
  <si>
    <t>Linguagens de programação</t>
  </si>
  <si>
    <t>Scopus</t>
  </si>
  <si>
    <t>TSCL: A conceptual model to inform understanding of collaborative learning processes at interactive tabletops</t>
  </si>
  <si>
    <t>Educational question answering motivated by question-specific concept maps</t>
  </si>
  <si>
    <t>Making Means-End-Maps workable for recommending teaching methods</t>
  </si>
  <si>
    <t>A weighted concept map approach to generate learning guidance in science courses</t>
  </si>
  <si>
    <t xml:space="preserve">Application architecture to efficiently manage formal and informal m-learning. A case study to motivate computer engineering students </t>
  </si>
  <si>
    <t>SEM+: tool for discovering concept mapping in Earth science related domain</t>
  </si>
  <si>
    <t>Collaborative and Multilingual Approach to Learn Database Topics Using Concept Maps</t>
  </si>
  <si>
    <t>Burst analysis of text document for automatic concept map creation</t>
  </si>
  <si>
    <t>Evaluation of concept importance in concept maps mined from lecture notes: Computer vs human</t>
  </si>
  <si>
    <t>Using concept maps to introduce software security assurance cases</t>
  </si>
  <si>
    <t>Concept map construction from text documents using affinity propagation</t>
  </si>
  <si>
    <t>Helping teachers create a dynamic learning environment using pen-based technology</t>
  </si>
  <si>
    <t>A case study on improving problem solving skills of undergraduate computer science students</t>
  </si>
  <si>
    <t>Design of adaptive question bank development and management system</t>
  </si>
  <si>
    <t>Computer-based concept maps for enabling multilingual education in computer science: A Basque, English and Spanish languages case</t>
  </si>
  <si>
    <t>Advancing personalized engineering learning via an adaptive concept map</t>
  </si>
  <si>
    <t>Concept maps and patterns for designing learning scenarios based on digital-ink technologies</t>
  </si>
  <si>
    <t>Effects of multidimensional concept maps on fourth graders' learning in web-based computer course</t>
  </si>
  <si>
    <t>Educational concept mapping method based on high-frequency words and wikipedia linkage</t>
  </si>
  <si>
    <t>Knowpats: Patterns of declarative knowledge: Searching frequent knowledge patterns about object-orientation</t>
  </si>
  <si>
    <t>Collaborative knowledge construction using concept maps for cross-cultural communication</t>
  </si>
  <si>
    <t>What students (should) know about object oriented programming</t>
  </si>
  <si>
    <t>The dynamic content management system</t>
  </si>
  <si>
    <t>Mentor training program for a peer-to-peer learning environment: Leadership vs. curriculum balance</t>
  </si>
  <si>
    <t>Implementation of the concept-driven approach in an object-oriented analysis and design course</t>
  </si>
  <si>
    <t>Web-based platform for problem-centered learning in DSP</t>
  </si>
  <si>
    <t>Supporting enterprise IS modelling using ontological analysis</t>
  </si>
  <si>
    <t>Understanding prospective learners' computer literacy using concept map: A case study</t>
  </si>
  <si>
    <t>VizCept: Supporting synchronous collaboration for constructing visualizations in intelligence analysis</t>
  </si>
  <si>
    <t>A methodology for mapping system engineering challenges to recommended approaches</t>
  </si>
  <si>
    <t>Utilizing a concept map as the teaching strategy based on conceptual change theory for the course information technology and society</t>
  </si>
  <si>
    <t>The design and implementation of case-based learning in adaptive learning</t>
  </si>
  <si>
    <t>Dynamic content manager - A new conceptual model for E-learning</t>
  </si>
  <si>
    <t>From scalable Concept Maps to scalable Open Student Models</t>
  </si>
  <si>
    <t>A concept based digital study guide and annotation system on paper textbook</t>
  </si>
  <si>
    <t>A conception of agents-based user modelling shell for intelligent knowledge assessment system</t>
  </si>
  <si>
    <t>Promoting self-regulated learning skills in agent-based learning environments</t>
  </si>
  <si>
    <t>Perception of undergraduate freshman students on role models and correlation with their educational background</t>
  </si>
  <si>
    <t>Concept mapping for learning from text: Evidence for a worked-out-map- effect</t>
  </si>
  <si>
    <t>Effects of knowledge interdependence with the partner on visual and action transactivity in collaborative concept mapping</t>
  </si>
  <si>
    <t>How learners use awareness cues about their peer's knowledge? Insights from synchronized eye-tracking data</t>
  </si>
  <si>
    <t>Knowledge creation supported by intelligent knowledge assessment system</t>
  </si>
  <si>
    <t>Self-associated concept mapping for representation, elicitation and inference of knowledge</t>
  </si>
  <si>
    <t>Visualization of knowledge structures</t>
  </si>
  <si>
    <t>SciNews online: Scaffolding the construction of scientific explanations</t>
  </si>
  <si>
    <t>A meta-cognitive tool for courseware development, maintenance, and reuse</t>
  </si>
  <si>
    <t>Popcorn: The personal knowledge base</t>
  </si>
  <si>
    <t>Leximancer concept mapping of patient case studies</t>
  </si>
  <si>
    <t>Design and implementation of the KORI: Intelligent teachable agent and its application to education</t>
  </si>
  <si>
    <t>A new approach for constructing the concept map</t>
  </si>
  <si>
    <t>MECUREO ontology and modelling tools</t>
  </si>
  <si>
    <t>Exploring how primary school students function in computer supported collaborative learning</t>
  </si>
  <si>
    <t>Convergence of knowledge management and e-learning: The GetSmart experience</t>
  </si>
  <si>
    <t>Influence of passive versus active information access to hypertextual information resources on cognitive and emotional parameters</t>
  </si>
  <si>
    <t>A case-based framework for interactive capture and reuse of design knowledge</t>
  </si>
  <si>
    <t>PsyCLE project: Educational multimedia for conceptual understanding</t>
  </si>
  <si>
    <t>Compendex</t>
  </si>
  <si>
    <t>A Tablet PC-based teaching approach using conceptual maps</t>
  </si>
  <si>
    <t>Interactive concept maps and learning outcomes in Guru</t>
  </si>
  <si>
    <t>Requirements sensemaking using concept maps</t>
  </si>
  <si>
    <t>A concept map approach to supporting diagnostic and Remedial learning activities</t>
  </si>
  <si>
    <t>Assessing evolving conceptual knowledge in software engineering students</t>
  </si>
  <si>
    <t>OPCOMITS: Developing an adaptive and intelligent web based educational system based on concept map model</t>
  </si>
  <si>
    <t>Leveraging conversational agents and concept maps to scaffold students' productive talk</t>
  </si>
  <si>
    <t>#96</t>
  </si>
  <si>
    <t>#101</t>
  </si>
  <si>
    <t>#104</t>
  </si>
  <si>
    <t>#110</t>
  </si>
  <si>
    <t>#111</t>
  </si>
  <si>
    <t>#113</t>
  </si>
  <si>
    <t>#116</t>
  </si>
  <si>
    <t>#118</t>
  </si>
  <si>
    <t>#119</t>
  </si>
  <si>
    <t>#120</t>
  </si>
  <si>
    <t>#123</t>
  </si>
  <si>
    <t>#124</t>
  </si>
  <si>
    <t>#131</t>
  </si>
  <si>
    <t>#138</t>
  </si>
  <si>
    <t>#140</t>
  </si>
  <si>
    <t>#143</t>
  </si>
  <si>
    <t>#148</t>
  </si>
  <si>
    <t>#153</t>
  </si>
  <si>
    <t>#155</t>
  </si>
  <si>
    <t>#162</t>
  </si>
  <si>
    <t>#167</t>
  </si>
  <si>
    <t>#171</t>
  </si>
  <si>
    <t>#178</t>
  </si>
  <si>
    <t>#187</t>
  </si>
  <si>
    <t>#189</t>
  </si>
  <si>
    <t>#191</t>
  </si>
  <si>
    <t>#193</t>
  </si>
  <si>
    <t>#198</t>
  </si>
  <si>
    <t>#202</t>
  </si>
  <si>
    <t>#203</t>
  </si>
  <si>
    <t>#204</t>
  </si>
  <si>
    <t>#206</t>
  </si>
  <si>
    <t>#207</t>
  </si>
  <si>
    <t>#215</t>
  </si>
  <si>
    <t>#228</t>
  </si>
  <si>
    <t>#230</t>
  </si>
  <si>
    <t>#232</t>
  </si>
  <si>
    <t>#235</t>
  </si>
  <si>
    <t>#240</t>
  </si>
  <si>
    <t>#241</t>
  </si>
  <si>
    <t>#253</t>
  </si>
  <si>
    <t>#254</t>
  </si>
  <si>
    <t>#259</t>
  </si>
  <si>
    <t>#269</t>
  </si>
  <si>
    <t>#271</t>
  </si>
  <si>
    <t>#273</t>
  </si>
  <si>
    <t>#275</t>
  </si>
  <si>
    <t>#278</t>
  </si>
  <si>
    <t>#283</t>
  </si>
  <si>
    <t>#289</t>
  </si>
  <si>
    <t>#296</t>
  </si>
  <si>
    <t>#297</t>
  </si>
  <si>
    <t>#299</t>
  </si>
  <si>
    <t>#302</t>
  </si>
  <si>
    <t>#303</t>
  </si>
  <si>
    <t>#312</t>
  </si>
  <si>
    <t>#320</t>
  </si>
  <si>
    <t>#321</t>
  </si>
  <si>
    <t>#327</t>
  </si>
  <si>
    <t>#332</t>
  </si>
  <si>
    <t>#334</t>
  </si>
  <si>
    <t>#337</t>
  </si>
  <si>
    <t>#340</t>
  </si>
  <si>
    <t>#350</t>
  </si>
  <si>
    <t>#353</t>
  </si>
  <si>
    <t>#355</t>
  </si>
  <si>
    <t>#357</t>
  </si>
  <si>
    <t>#358</t>
  </si>
  <si>
    <t>Addizionario: A new tool for learning between metacognition and creativity</t>
  </si>
  <si>
    <t>Games are made for fun: Lessons on the effects of concept maps in the classroom use of computer games</t>
  </si>
  <si>
    <t xml:space="preserve">A collaborative and collective concept mapping tool </t>
  </si>
  <si>
    <t>http://link.springer.com/chapter/10.1007%2F11553939_171</t>
  </si>
  <si>
    <t>#54, #45</t>
  </si>
  <si>
    <t>#332, #54, #228</t>
  </si>
  <si>
    <t>Case-base Reasoning</t>
  </si>
  <si>
    <t>The aim of DRAMA is instead to unobtrusively build up case knowledge from interactions with users as they generate designs, and to use its monitoring of the design process to extract contextual information that can be used to proactively focus retrieval on useful information as the user adapts prior cases to fit new situations. The goal is not to provide autonomous design generation or adaptation capabilities, but instead to provide useful capabilities that can be realized with limited knowledge acquisition effort</t>
  </si>
  <si>
    <t>CMAP tools, Case-base Reasoning (CBR)</t>
  </si>
  <si>
    <t>O artigo retrata o DRAMA como sendo uma ferramenta que faz o design de requisitos. Ele tem o foco no desenvolvimento de aeronaves, sendo assim, o usuário cria um modelo dentro do software onde é possivel criar, excluir, adaptar novos componentes utilizando experiências previamente realizadas.</t>
  </si>
  <si>
    <t>We performed experiments comparing DRAMA’s context-based retrieval to two baseline manual retrieval methods, for the task of finding replacement aircraft engines. This tests the benefits of DRAMA’s method for performing automatic context-based retrieval</t>
  </si>
  <si>
    <t>The concept mapping process is intended to help individuals to clarify their own conceptualizations and to capture them in a form that is accessible for examination by others (e.g., members of a design team seeking to understand the expert’s design to evaluate or modify it, or novices seeking to increase their own understanding). The visual presentation of information in Concept maps provides a natural starting point for organizing and accessing information.</t>
  </si>
  <si>
    <t>David B. Leake, David C. Wilson</t>
  </si>
  <si>
    <t>http://link.springer.com/article/10.1023%2FA%3A1008307108914</t>
  </si>
  <si>
    <t>Journal</t>
  </si>
  <si>
    <t>Applied Intelligence 14, 77–94, 2001</t>
  </si>
  <si>
    <t xml:space="preserve">In order to improve the learning by developing concept maps when students learning between paper and computer, we propose concept base study guide system to make
learning process more smoothly. </t>
  </si>
  <si>
    <t>Não especificado no trabalho.</t>
  </si>
  <si>
    <t>Papel e caneta e um sistema próprio</t>
  </si>
  <si>
    <t>Survey de opiniões para avaliar o entendimento dos alunos depois da sessão de teste. Foi utilizado também outro survey baseado na escala de likert para avaliar o que os alunos pensaram sobre o uso dos MC's</t>
  </si>
  <si>
    <t>Interação fácil de usar, usar sistemas ou editores de MC's é uma boa forma de melhorar a construção dos mesmos</t>
  </si>
  <si>
    <t>17th International Conference on Computers in Education  2009</t>
  </si>
  <si>
    <t xml:space="preserve">Ming-Chieh FAN, Po-Yao CHAO  and Gwo-Dong CHEN  , (Presenter) Chin-Yeh </t>
  </si>
  <si>
    <t>http://www.apsce.net/icce/icce2009/pdf/C3/proceedings399-406.pdf</t>
  </si>
  <si>
    <t>IADIS International Conference e-Learning. 2009.</t>
  </si>
  <si>
    <t>Promover o aprendizado dos alunos por meio de um sistema de interação onde os alunos e professores expressam seus conhecimentos por meio de mapas conceituais</t>
  </si>
  <si>
    <t>Não especifica uma área, o software é uma criação para suprir necessidades do e-learning onde os MC's são utilizados como interface entre o sistema e o usuário</t>
  </si>
  <si>
    <t>Intelligent Knowledge assessment system</t>
  </si>
  <si>
    <t>O artigo não cita os benefícios da utilização dos MC's diretamente, entretanto ele mostra que os MC's são ferramentas altamente flexíveis e adaptaveis ao usuário. Assim tornando-se uma ótima opção para o e-learning</t>
  </si>
  <si>
    <t>Systems Conference, 2010 4th Annual IEEE</t>
  </si>
  <si>
    <t>O artigo busca uma forma de representar as conexões entre as áreas de interesse extraidas em uma pesquisa. Sendo assim, após a extração de dados por meio de uma survey foram levantadas os termos que deveriam ser estruturados. Então foram utilizados os MC's para melhor visualização do leitor</t>
  </si>
  <si>
    <t>Aplicada no  desenvolvimento de sistemas</t>
  </si>
  <si>
    <t>Surveys e entrevistas</t>
  </si>
  <si>
    <t>O artigo destaca que para contrução dos MC's foram utilizadas as análises das entrevistas e questionários, identificando as áreas de interesse.</t>
  </si>
  <si>
    <t>Our work with the bridge diagrams has demonstrated them to be an effective way of communicating the results of our research to the sponsor, and of understanding effective system engineering MPTs that can fit within the sponsor’s context.</t>
  </si>
  <si>
    <t xml:space="preserve">IEEE EDUCON 2010 Conference </t>
  </si>
  <si>
    <t>In this work we propose TAGGE (Teacher Assistance Guideline Generation Engine), as a teaching approach to generate instructor guidelines for preparing interactive face-toface courses supported by technology. Based on the learning requirements of a specific educational setting, TAGGE uses conceptual maps to model the instructional domain and the technology domain in order to provide clear teaching guidelines, i.e., the outputs of our approach.</t>
  </si>
  <si>
    <t>Não apresenta área específica</t>
  </si>
  <si>
    <t>Digital Ink</t>
  </si>
  <si>
    <t>Utilização dos resultados dos testes da instituição acadêmica que o aluno pertence para avaliar utilização dos MC's como ferramenta de ensino</t>
  </si>
  <si>
    <t>Digital ink</t>
  </si>
  <si>
    <t>Formato simples de entender, Possibilidade de detectar mal entendidos dos usuários; versátil para várias áreas; thereby simplifying concept translation between different languages, as
a tool to enhance web searches [14], in the evaluation process in Computer Engineering Undergraduate Courses using objective metrics [15], or even to improve the public outreach of the Mars exploration mission</t>
  </si>
  <si>
    <t>Maria Assunta Zanetti, Giovanna Turrini and Daniela Miazza</t>
  </si>
  <si>
    <t>http://www.informatica.si/index.php/informatica/article/download/108/101</t>
  </si>
  <si>
    <t>Informatica 30 - International journal of computer and informatics  (2006) 399–405</t>
  </si>
  <si>
    <t>not only as far as the number of pieces of information is concerned but also in terms of their ability to make links between data and organize them in hierarchical form (schema–driven knowledge). Furthermore, the children showed increased skills in the use of the software tool and in collaborating with each other. We think that it helped facilitate the acquisition of data as well as of important skills, too. With this work, it became possible to widen knowledge of a topic from different perspectives, by applying metacognitive procedures and strategies. This is a collaborative work, in both pen-andpaper  and multimedia tasks, that allows the development of individual potential abilities in the classroom context of both horizontal and vertical tutoring. This is the ideal context for the children to reach their ‘zone of proximal development’.</t>
  </si>
  <si>
    <t>O objetivo da aplicação dos MC's é auxiliar no aprendizado dos alunos multidisciplinarmente</t>
  </si>
  <si>
    <t>Não especifica uma área, ele fala que aplicou em geografia, historia, ciencias...</t>
  </si>
  <si>
    <t>A única validação presente é uma avaliação feita dos alunos antes de realização do projeto por meio de questionários e uma depois</t>
  </si>
  <si>
    <t>José Antonio Álvarez-Bermejo a, Antonio Codina-Sánchez  &amp; Luis Jesús Belmonte-Ureña</t>
  </si>
  <si>
    <t>Revista científica?</t>
  </si>
  <si>
    <t>http://www.scielo.org.co/scielo.php?script=sci_serial&amp;pid=0012-7353&amp;lng=en&amp;nrm=isso</t>
  </si>
  <si>
    <t>Dyna rev.fac.nac.minas vol.82 no.190 Medellín Mar./Apr. 2015</t>
  </si>
  <si>
    <t>enumerated as designing and implementing a tool that the student can use when working autonomously and that allows the creation of a PLE based on the visual learning through the reation of conceptual maps; and on the other hand, being able to evaluate the tool’s impact on learning when used in advanced engineering courses.</t>
  </si>
  <si>
    <t>não especifica, o autor cita algumas áreas da ciência da computação de hardware e software</t>
  </si>
  <si>
    <t>O objetivo do estudo é criar uma "rede social" capaz de realizar a interação entre os usuários e colaborativamente construir conhecimento</t>
  </si>
  <si>
    <t>Para avaliar a pesquisa foi criado um questionário com pesquisas fáceis e avançadas, assim o aprendizado do alunos foi avaliado</t>
  </si>
  <si>
    <t>MindMaps allows faculties to elaborate a way to navigate through their course contents, creating a logical and reasonable path concerning key concepts for the course by using conceptual maps which can be interconnected with other courses, all this within the formal network / scenario of the university. At the same time, MindMaps allows students to feel as if the maps and logical paths through contents are their own and lets them enrich the maps by integrating knowledge extracted from social networks allowing them to create contacts (followers) with important and valuated professionals. Thus, the student benefits by enriching and enhancing the perspective (on a certain concept) provided by the faculty, and to accommodate such
a perspective to his particular interests so the learning is directly put into value, transforming knowledge, as mentioned by [1]. MindMaps enforces students’ selflearning during autonomous work sessions (non educational period) and throughout their lives after graduating, efficiently developing the generic competence of learning skills.</t>
  </si>
  <si>
    <t>Takahito Tomoto, Takako Akakura; Satoko Sugie; Yuri Nishihori; Keizo Nagaoka</t>
  </si>
  <si>
    <t>UBICOMM 2011 : The Fifth International Conference on Mobile Ubiquitous Computing, Systems, Services and Technologies</t>
  </si>
  <si>
    <t>O artigo descreve o desenvolvimento de uma ferramenta que integra MC's e chat em uma "Sala" onde os participantes constroem colaborativamente os MC's</t>
  </si>
  <si>
    <t>Não especifica a área e cita que os assuntos abordados não são da ciencia da computação</t>
  </si>
  <si>
    <t>Como ferramenta foi utilizado um sistema próprio desenvolvido pelos autores</t>
  </si>
  <si>
    <t>A pesquisa foi validado conduzindo 4 experimentos para validar a utilidade da ferramenta desenvolvida de acordo com a impressão de usuários</t>
  </si>
  <si>
    <t>1) Participants seem to feel that our tool is useful for the sharing of knowledge (discussion structuring and visualization). 2) Using the visualization function in our tool, participants can see the contributed knowledge of others and the necessity of contribution (contribution visualization). knowledge and reconstruct their own knowledge structures. 4) Our tool is more effective than other traditional tools, such as chat, and is also useful in cross-cultural communication.</t>
  </si>
  <si>
    <t>https://www.thinkmind.org/download.php?articleid=ubicomm_2011_9_30_10153</t>
  </si>
  <si>
    <t xml:space="preserve"> 2008 - ICLS'08 Proceedings of the 8th international conference on International conference for the learning sciences - Volume 1 </t>
  </si>
  <si>
    <t>O objetivo do estudo é investigar se a aplicação de MC's no ensino é eficaz em diferentes formas, sendo elas: Construir desde o inicio, corrigir erros em um mapa conceitual e auto-explicação de um mapa de expert</t>
  </si>
  <si>
    <t>Não é especificada a área da Ciência da computação, o teste é feito com matérias de biologia</t>
  </si>
  <si>
    <t>Easy Mapping Tool</t>
  </si>
  <si>
    <t>O crescimento dos participantes foi avaliado atraves de um teste aplicado pelos próprios pesquisadores</t>
  </si>
  <si>
    <t>A correção de MC's não se demonstrou melhor que a construção de MC's do inicio para assimilação do conteudo</t>
  </si>
  <si>
    <t>A construção de MC's do início ou estudo de MC's sem erros demonstrou-se ser eficiente para a aquisição de conhecimento</t>
  </si>
  <si>
    <t>2012 2nd IEEE International Conference on Parallel, Distributed and Grid Computing</t>
  </si>
  <si>
    <t>O artigo propoe usar MC's para realizar a filtragens de questões em um banco de dados de uma aplicação. Montando um questionário com questões faceis, medias e difíceis de acordo com o desejo do usuário</t>
  </si>
  <si>
    <t>Não especifica a área, o sistema proposto possui algoritmos próprios porém a geração de questões não diz qual área é realizada</t>
  </si>
  <si>
    <t>CmapTools e um sistema próprio que possui a base de dados e os algoritmos para classificação das questões com base nos MC's</t>
  </si>
  <si>
    <t>não possui</t>
  </si>
  <si>
    <t>2012 - Proceedings of the Twenty-Fifth International Florida Artificial Intelligence Research Society Conference</t>
  </si>
  <si>
    <t>não especifica área, os testes foram feitos com lições de biologia</t>
  </si>
  <si>
    <t>O artigo propoe uma ferramenta chamada "guru" onde foi implementado o software utilizado para auxílio dos estudantes na construção de MC's</t>
  </si>
  <si>
    <t>All knowledge assessments were multiple choice tests consisting of items targeting shallow and deep knowledge, Shallow items targeted direct factual knowledge</t>
  </si>
  <si>
    <t>Previous research suggests that concept mapping is pedagogically effective in many contexts.</t>
  </si>
  <si>
    <t>O artigo usa os MC's na construção de um inteligent tutoring system que auxilia o ensino dos alunos onde este sistema foi comparado com a utilização de um tutor humano</t>
  </si>
  <si>
    <t>Janis GRUNDSPENKIS</t>
  </si>
  <si>
    <t>http://www.iiis.org/cds2008/cd2008sci/KGCM2008/PapersPdf/G800TF.pdf</t>
  </si>
  <si>
    <t xml:space="preserve">The 2nd International International Conference   Knowledge Generation, Communication and Management: KGCM 2008  </t>
  </si>
  <si>
    <t>O objetivo deste artigo é propor um sistema de Inteligent tutoring system que utiliza MC's para construção sistemática de um sistema capaz de atender necessidades de usuários e suas peculiaridades</t>
  </si>
  <si>
    <t>O sistema foi desenvolvido e aplicado em turmas de ciências sociais e engenharia, porém ele não especifica uma área onde os MC's devem ser aplicados</t>
  </si>
  <si>
    <t xml:space="preserve">O artigo propoe o uso de ontologias e um sistema de IKAS para construção de MC's </t>
  </si>
  <si>
    <t>O estudo valida os MC's comparando com um MC construido por um professor, comparando a sua estrutura, relacionamentos e conceitos.</t>
  </si>
  <si>
    <t>O sistema pode se adaptar a diverentes níveis de dificuldade</t>
  </si>
  <si>
    <t>Pessoas que estão relacionadas com cursos de exatas, ou seja, familiarizadas com grafos e construções semelhantes tendem a não ter dificuldades com a construção de MC's. Entretanto, usuários pertencentes a cursos de humanas, ou seja, que não possuem familiaridade com os MC"s podem ter muitas dificuldades ao construi-los.</t>
  </si>
  <si>
    <t>Sebastian de la Chica</t>
  </si>
  <si>
    <t>https://dls.ucar.edu/sites/default/files/reference_materials/src372-delachica.pdf</t>
  </si>
  <si>
    <t>Extended Abstracts Proceedings of the 2007 Conference on Human Factors in Computing Systems, CHI 2007, San Jose, California, USA, April 28 - May 3, 2007</t>
  </si>
  <si>
    <t>O estudo defende a construção de um sistema colaborativo onde os usuários inserem textos científicos onde o conteúdo é organizado por meio ce MC's</t>
  </si>
  <si>
    <t>#23,143,#269</t>
  </si>
  <si>
    <t>IHC</t>
  </si>
  <si>
    <t>Software próprio</t>
  </si>
  <si>
    <t>não menciona</t>
  </si>
  <si>
    <t>O estudo não menciona diretamente os benefícios trazidos por MC's mas apresenta que a forma de interação por meio de MC's é vantajosa por possibilitar uma navegação pedagógica entre os temas</t>
  </si>
  <si>
    <t>Jin Guang Zheng &amp; Linyun Fu &amp; Xiaogang Ma &amp; Peter Fox</t>
  </si>
  <si>
    <t>http://link.springer.com/article/10.1007%2Fs12145-014-0203-1</t>
  </si>
  <si>
    <t>Earth Science Informatics March 2015, Volume 8, Issue 1, pp 95-102</t>
  </si>
  <si>
    <t>SEM+. In SEM+, we designed the Information Entropy based Weighted Similarity Model to compute semantic similarity between entity data and suggest possible linking. We also adopted a blocking approach to group possible matching entities into one block and therefore reduce the computation space.</t>
  </si>
  <si>
    <t>Ciências da terra</t>
  </si>
  <si>
    <t>O artigo propõe um sistema e metodologia propria para construção, avaliação e utilização dos MC's. Além disso o artigo utiiza ontologias na construção do sistema</t>
  </si>
  <si>
    <t>Os Mc's foram avaliados com base em um MC padrão pré definido onde foi construido um algoritmo capaz de calcular a similaridade do MC padrão e do construido</t>
  </si>
  <si>
    <t>Manually creating mappings between two ontologies or sets of  vocabularies can be time consuming and is often not scalable given the massive amount of concepts and ontologies created.</t>
  </si>
  <si>
    <t>Os MC's são uteis para a organização de recursos de aprendizagem que estão em constante crescimento, podendo realizar ligações entre os assuntos ( Esta vantagem não está explicitamente escrita no texto, entretanto o texto dá a entender que seu objetivo de usar os MC's é esse)</t>
  </si>
  <si>
    <t>International Conference on Scalable Computing and Communications; The Eighth International Conference on Embedded Computing - 2009</t>
  </si>
  <si>
    <t>O artigo apresenta a descrição do design de um software de Inteligent tutoring system onde os MC's são a interface do usuário (professor e aprendiz) onde a principal proposta  é que este sistema seja adaptativo</t>
  </si>
  <si>
    <t>não especifica a área, o sistema é de aprendizado e não cita qual área foi usada para testes</t>
  </si>
  <si>
    <t>O artigo descreve um sistema criado com metodologia propria para construção de MC's</t>
  </si>
  <si>
    <t>O sistema em si ajuda no aprendizado de novos tópicos, consegquentemente os MC's fazem parte disso</t>
  </si>
  <si>
    <t>Reginamary Matthews; Hew Soon Hin, Koo Ah Choo</t>
  </si>
  <si>
    <t>Congresso</t>
  </si>
  <si>
    <t>http://ieeexplore.ieee.org/stamp/stamp.jsp?tp=&amp;arnumber=5940804</t>
  </si>
  <si>
    <t>2010 2nd International Congress on Engineering Education, December 8-9, 2010, Kuala Lumpur, Malaysia</t>
  </si>
  <si>
    <t>O artigo propõe a utilização de MC's na avaliação de estudantes da Ciência da Computação</t>
  </si>
  <si>
    <t>Os MC's foram avaliados de acordo com a sua estrutura, integralidade. A pesquisa e o conhecimento dos alunos também foi avaliado por meio de questionários pré e pós a aplicação dos MC's</t>
  </si>
  <si>
    <t>OS Mc's Ajudaram para a aquisição e avaliação do conhecimento dos alunos</t>
  </si>
  <si>
    <t>Gregory A. Krudysz and James H. McClellan</t>
  </si>
  <si>
    <t>Digital Signal Processing Workshop and IEEE Signal Processing Education Workshop (DSP/SPE), 2011 IEEE</t>
  </si>
  <si>
    <t>http://www.ieeeexplore.ws/xpl/articleDetails.jsp?reload=true&amp;arnumber=5739248</t>
  </si>
  <si>
    <t>Os MCs são utilizados para construção de um Inteligent tutoring system onde eles fornecem a estrutura para incentivar a conexão entre os temas e capítulos das lições</t>
  </si>
  <si>
    <t>não especifica a área, porém os exemplos são de matemática</t>
  </si>
  <si>
    <t>ferramenta própria do construção de MC's</t>
  </si>
  <si>
    <t>o conhecimento dos alunos são avaliados por meio de testes ou questões inseridas no proprio sistema</t>
  </si>
  <si>
    <t>Auxilia na construção de uma estrutura que facilita o aprendizado e resolução de problemas</t>
  </si>
  <si>
    <t>Christopher B. Williams</t>
  </si>
  <si>
    <t>https://peer.asee.org/advancing-personalized-engineering-learning-via-an-adaptive-concept-map</t>
  </si>
  <si>
    <t>2012 ASEE Annual Conference</t>
  </si>
  <si>
    <t>O artigo descreve a utilização de MC's para construção de um Sistema de MC's adaptativos que buscam melhorar o sistema de aprendizado</t>
  </si>
  <si>
    <t>não especifica</t>
  </si>
  <si>
    <t>Feita por um expert na área avaliando os links e conceitos</t>
  </si>
  <si>
    <t xml:space="preserve">[i] the advanced organizer mobilizes anchoring ideas the learner already understands and brings them into working memory so that they can easily be connected to the new information,
(ii) advance organizers present an optimal cognitive framework that the learners can mimic,
(iii) and with a framework presented, it should prevent learners from resorting to rote
memorization </t>
  </si>
  <si>
    <t>Map Shock, Cognitive Overload, and Lack of Personalization</t>
  </si>
  <si>
    <t>Ana Arruarte, Iñaki Calvo, Jon A. Elorriaga, Mikel Larrañaga, and Angel Conde</t>
  </si>
  <si>
    <t>http://www.hindawi.com/journals/tswj/2014/654397/</t>
  </si>
  <si>
    <t>Scientific World Journal</t>
  </si>
  <si>
    <t>O artigo retrata o Uso de MC's para aprendizado da linguagem técnica relacionado a disciplina de banco de dados</t>
  </si>
  <si>
    <t>Banco de dados</t>
  </si>
  <si>
    <t xml:space="preserve">Concept map editor, </t>
  </si>
  <si>
    <t>www.smartcr.org/view/download.php?filename=smartcr_vol5no4p009.pdf</t>
  </si>
  <si>
    <t>A avaliação foi feita por meio de uma survey de opiniões dos usuários acerca do sistema proposto e da opinião de avaliadores competentes</t>
  </si>
  <si>
    <t>melhora no desempenho e aprendizado</t>
  </si>
  <si>
    <t>Smart Computing Review, vol. 5, no. 4, August 2015  - Journal</t>
  </si>
  <si>
    <t>O artigo propõe a geração automática de MC's por meio de funções de hash e apoia a utilização para melhoras no ensino</t>
  </si>
  <si>
    <t xml:space="preserve">O estudo utiliza técnicas bastante expressivas da ciência da computação e os MC's são o objeto final do estudo, portanto não especifica em qual área ele pode ser aplicado. </t>
  </si>
  <si>
    <t>Hash, Sistema próprio</t>
  </si>
  <si>
    <t>não apresenta</t>
  </si>
  <si>
    <t>flexibilidade e melhora no processo pedagógico</t>
  </si>
  <si>
    <t>Byron Marshall, Yiwen Zhang,  Rao Shen, Edward Fox, Lillian N. Cassel</t>
  </si>
  <si>
    <t>http://ieeexplore.ieee.org/stamp/stamp.jsp?tp=&amp;arnumber=1204854</t>
  </si>
  <si>
    <t>Digital Libraries, 2003. Proceedings. 2003 Joint Conference on</t>
  </si>
  <si>
    <t>O artigo propõe a implementação de um sistema que auxilia no aprendizado dos alunos e também na organização dos recursos de aprendizagem</t>
  </si>
  <si>
    <t>Os testes foram feitos em turmas de extração de dados e hipermidia</t>
  </si>
  <si>
    <t>Permite o aprofundamento dos alunos.</t>
  </si>
  <si>
    <t>Os mapas foram avaliados por critérios definidos pelos próprios autores = "abrangencia, exatidão, Criatividade e conexões", validação bastante precária. Melhores validações constam nos trabalhos futuros</t>
  </si>
  <si>
    <t>Computational Science and Its Applications – ICCSA 2005</t>
  </si>
  <si>
    <t>O artigo propõe a implementação de um sistema de Inteligent tutoring system que utiliza os MC's como interface de aprendizado</t>
  </si>
  <si>
    <t>Não especifica</t>
  </si>
  <si>
    <t>Não menciona</t>
  </si>
  <si>
    <t>It is expected that teaching KORI would not only maximize the users’ motivation and cognition, but also increase their self-efficacy and responsibility through various interactions and an immediate feedback.</t>
  </si>
  <si>
    <t>Aprendendo ensinando, perguntas e respostas, sistema próprio</t>
  </si>
  <si>
    <t>Lahti, Lauri</t>
  </si>
  <si>
    <t xml:space="preserve">Fourth International Conference on Internet Technologies and Applications (ITA 11), </t>
  </si>
  <si>
    <t>https://aaltodoc.aalto.fi/handle/123456789/15373?show=full</t>
  </si>
  <si>
    <t>O artigo propõe a utilização de MC's para organizar o conteúdo da wikipedia facilitando o aprendizado dos estudantes</t>
  </si>
  <si>
    <t>Implementa um protótipo proprio</t>
  </si>
  <si>
    <t>Possibilita o compartilhamento de conhecimento, agrupamento de materiais educacionais, pedagógico, transparent, fácil de construir.</t>
  </si>
  <si>
    <t>Thushari Atapattu, Katrina Falkner, and Nickolas Falkner</t>
  </si>
  <si>
    <t>17th International Conference, AIED 2015, Madrid, Spain, June 22-26, 2015. Proceedings</t>
  </si>
  <si>
    <t>http://link.springer.com/chapter/10.1007%2F978-3-319-19773-9_2</t>
  </si>
  <si>
    <t>O artigo retrata a implementação de um sistema de perguntas e respostas para auxílio no aprendizado onde as respostas são dadas por meio de MC's</t>
  </si>
  <si>
    <t>O artigo cita que foram utilizadas turmas da ciência da computação para os testes porém não cita especificamente uma área</t>
  </si>
  <si>
    <t>Sistema próprio, concept map editors</t>
  </si>
  <si>
    <t>Valida a pesquisa por testes feitos pelos pesquisadores com questões que avaliassem o aprendizado</t>
  </si>
  <si>
    <t>Sobrecarga de informações</t>
  </si>
  <si>
    <t>Ganho no processo de aprendizagem, ajuda na aquisição de conhecimento</t>
  </si>
  <si>
    <t>Gaëlle Molinari, Mirweis Sangin, Marc-Antoine Nüssli, &amp; Pierre Dillenbourg</t>
  </si>
  <si>
    <t>http://dl.acm.org/citation.cfm?id=1599883</t>
  </si>
  <si>
    <t>ICLS'08 Proceedings of the 8th international conference on International conference for the learning sciences - Volume 2</t>
  </si>
  <si>
    <t>O artigo avalia se a utilização da construção de MC's colaborativamente é uma boa opção para melhora do aprendizado</t>
  </si>
  <si>
    <t>Concep map editor</t>
  </si>
  <si>
    <t>Avaliação da pesquisa através de survey para avaliação do conhecimento</t>
  </si>
  <si>
    <t>construção de MC's colaborativamente auxilia no processo de aprendizado</t>
  </si>
  <si>
    <t xml:space="preserve">Chiung-Hui Chiu </t>
  </si>
  <si>
    <t>https://www.researchgate.net/publication/239433779_Exploring_how_primary_school_students_function_in_computer_supported_collaborative_learning</t>
  </si>
  <si>
    <t>Int. J. Cont. Engineering Education and Lifelong Learning, Vol. 13, Nos. 3/4, 2003</t>
  </si>
  <si>
    <t>O Artigo apresenta a iniciativa de usar MC's e construção colaborativa para ensino de crianças do primário</t>
  </si>
  <si>
    <t>Papel  e caneta e sistema próprio</t>
  </si>
  <si>
    <t>Crianças do primário tiveram dificuldades em utilizar os mc's e representar o conhecimento</t>
  </si>
  <si>
    <t>Computers &amp; Education Volume 56, Issue 3, April 2011, Pages 604–615</t>
  </si>
  <si>
    <t xml:space="preserve">O estudo busca investigar se os MC's são uteis para auxiliar no aprendizado quando são  utilizados no contexto de games. </t>
  </si>
  <si>
    <t>Jogos</t>
  </si>
  <si>
    <t>Avaliação dos MC's baseados na opinião de estudantes mais esperientes da faculdade</t>
  </si>
  <si>
    <t>não mostra</t>
  </si>
  <si>
    <t>Os MC's no contexto de jogos mostrou-se não ser muito eficiente para o aprendizado visto que os alunos não demonstraram melhor produtividade e a atividade de MC's aparentemente torna-se uma distração</t>
  </si>
  <si>
    <t>Avaliação e estimular a cognição e criatividade</t>
  </si>
  <si>
    <t>não cita</t>
  </si>
  <si>
    <t>The International Journal of Technologies in Learning - 2013</t>
  </si>
  <si>
    <t>O artigo investiga se o uso de MC's utilizando a técnica de tinta digital (digital ink) é realmente eficiente para o processo de aprendizado</t>
  </si>
  <si>
    <t>Jose-Vicente Benlloch-Dualde, Felix Buendia, Juan-Carlos Cano, Sara Blanc and Lenin Lemus.</t>
  </si>
  <si>
    <t>http://ijltl.cgpublisher.com/product/pub.262/prod.17</t>
  </si>
  <si>
    <t>Pen based, Digital ink</t>
  </si>
  <si>
    <t>Questionários e workshops</t>
  </si>
  <si>
    <t>Flexível e útil para representação de diversos tipos de assuntos</t>
  </si>
  <si>
    <t xml:space="preserve">Dennis Charsky, , William Ressler </t>
  </si>
  <si>
    <t>http://www.sciencedirect.com/science/article/pii/S036013151000285X</t>
  </si>
  <si>
    <t>Mirweis Sangin,  Gaëlle Molinari,  Marc-Antoine Nüssli,  Pierre Dillenbourg</t>
  </si>
  <si>
    <t>http://dl.acm.org/citation.cfm?id=1599907</t>
  </si>
  <si>
    <t>O artigo busca avaliar por meio de rastreamento do olhar, registros de voz e MC's são eficientes em aumentar a eficiência no aprendizado</t>
  </si>
  <si>
    <t>Neurociência foi a area escolhida para aplicação dos testes, porém não especifica.</t>
  </si>
  <si>
    <t>CmapTools</t>
  </si>
  <si>
    <t>Os MC's são validados somente na troca de informações pelos colegas, ou seja não é citado um método fixo para avaliação</t>
  </si>
  <si>
    <t>os autores relatam que o aprendizado foi facilitado</t>
  </si>
  <si>
    <t>Ven Yu Sien</t>
  </si>
  <si>
    <t>Simpósio</t>
  </si>
  <si>
    <t>http://link.springer.com/chapter/10.1007%2F978-3-642-21210-9_6</t>
  </si>
  <si>
    <t>Proceedings of the 6th Educators’ Symposium: Software Modeling in Education at MODELS 2010 (EduSymp 2010)</t>
  </si>
  <si>
    <t>O autor apresenta um framework para ensino de OO que utiliza MC's para a modelagem</t>
  </si>
  <si>
    <t>papel e caneta ou software de edição de MC's</t>
  </si>
  <si>
    <t>Avaliação da pesquisa utilizando testes aplicados pelos próprios pesquisadores onde os participantes eram pedidos para desenhar diagramas de classe e MC"s que posteriormente foram avaliado</t>
  </si>
  <si>
    <t>Melhora na capacidade de abstração dos problemas</t>
  </si>
  <si>
    <t>KDIR 2011 - Proceedings of the International Conference on Knowledge Discovery and Information Retrieval</t>
  </si>
  <si>
    <t xml:space="preserve"> Hubwieser, P., Mühling, A. </t>
  </si>
  <si>
    <t>https://www.ddi.edu.tum.de/fileadmin/tueds10/www/Publikationen/2011/2011-Hubwieser-Muehling-KEOD-PrePrint.pdf</t>
  </si>
  <si>
    <t>We presented a method that allows searching for small, frequently recurring subgraphs in a database of concept maps. We take those subgraphs as indica-tors for recurring structures in declarative knowledge in computer science (called knowpats).</t>
  </si>
  <si>
    <t>Editor CM-ED (Concept Map EDitor)</t>
  </si>
  <si>
    <t>avaliação feita através dos testes da propria universidade e por testes aplicados pelos pesquisadores, além dos mcs terem sido avaliados por uma escala criada pelos pesquisadores que avaliava as ligações em nivel estrutural</t>
  </si>
  <si>
    <t>Finding knowpats will allow us a deeper understand-ing of the prerequisite knowledge that a competent CS student needs to possess. As we have collected many comparable maps from freshmen of CS, we hope to find such patterns there. Once candidate patterns are identified,</t>
  </si>
  <si>
    <t>Assessment Methods and Learning Pedagogy II</t>
  </si>
  <si>
    <t>O artigo propõe avaliar a eficácia da utilização de MC's na atividade de monitoria em cursos de Ciencia da computação</t>
  </si>
  <si>
    <t>Cmaptools</t>
  </si>
  <si>
    <t>Bom retorno para o processo pedagógico</t>
  </si>
  <si>
    <t>Computer Applications in Engineering Education</t>
  </si>
  <si>
    <t>O artigo propõe um sistema de ITS para o ensino de Orientação a objetos</t>
  </si>
  <si>
    <t>Sistema próprio</t>
  </si>
  <si>
    <t>Avalaiação dos MC's através de metodologia própria por um Percentual de erro baseado em master maps e também da pesquisa avaliando o aprendizado dos alunos</t>
  </si>
  <si>
    <t>Melhora nível de  aprendizado dos alunos quando comparados com métodos tradicionais, organizar conteúdos de aprendizado, relacionamentos explicitos evitando desentendimentos, util para avaliação dos alunos, flexivel, ajuda na abstração de problemas complexos.</t>
  </si>
  <si>
    <t>ACM Multimedia 95 Electronic  Proceedings  November 59, 1995  San Francisco, California</t>
  </si>
  <si>
    <t>Proposição de um sistema de ITS para ensino de psicologia utilizando MC's</t>
  </si>
  <si>
    <t xml:space="preserve">não especificica ( psicologia) </t>
  </si>
  <si>
    <t>ajuda no processo pedagógico</t>
  </si>
  <si>
    <t>DIS '06 Proceedings of the 6th conference on Designing Interactive systems - 2006</t>
  </si>
  <si>
    <t>O artigo propõe um sistema capaz de organizar conteúdo e conhecimento, além de recuperar conhecimento através de Mc's</t>
  </si>
  <si>
    <t>pesquisa - avaliados através da utilização de 14 testers</t>
  </si>
  <si>
    <t>Capaz de organizar o conhecimento de forma eficiente e cognitivamente interessante, organiza recursos de aprendizagem, facil de usar</t>
  </si>
  <si>
    <t>Buket Dogan, andEmrah Dikbıyık</t>
  </si>
  <si>
    <t>Periódico</t>
  </si>
  <si>
    <t>http://onlinelibrary.wiley.com/doi/10.1002/cae.21740/abstract?userIsAuthenticated=false&amp;deniedAccessCustomisedMessage=</t>
  </si>
  <si>
    <t>Peter Hubwieser, Andreas Mühling</t>
  </si>
  <si>
    <t>http://dl.acm.org/citation.cfm?id=2016929</t>
  </si>
  <si>
    <t>Proceedings of the seventh international workshop on Computing education research</t>
  </si>
  <si>
    <t>O artigo propõe avaliar o ensino de POO utilizando mapas conceituais</t>
  </si>
  <si>
    <t>Papel e caneta e Editor de MC's</t>
  </si>
  <si>
    <t>Relacional com master map, e a pesquisa foi validada através de 4 testes de conhecimentos</t>
  </si>
  <si>
    <t>Bom retorno para o processo pedagógico, entendimento melhor da estrutura representada de uma forma geral, sendo possivel observar as interconexões; eficiente na avaliação do conhecimento</t>
  </si>
  <si>
    <t>Atividade que toma tempo e trabalho para ser construida</t>
  </si>
  <si>
    <t>Haeyong Chung*, Seungwon Yang, Naveed Massjouni, Christopher Andrews, Rahul Kanna, and Chris North</t>
  </si>
  <si>
    <t>http://ieeexplore.ieee.org/stamp/stamp.jsp?tp=&amp;arnumber=5652932</t>
  </si>
  <si>
    <t>IEEE Symposium on Visual Analytics Science and Technology</t>
  </si>
  <si>
    <t>O artigo propõe uma forma de construção colaborativa de MC's para melhorar possibilitar a melhora no processo de modelagem do conhecimento</t>
  </si>
  <si>
    <t>não cita diretamente, Aparentemente a única avaliação foi feita pela utilização do sistema por equipes onde elas compararam os MC's produzidos</t>
  </si>
  <si>
    <t>possibilita o compartilhamento de conhecimento.</t>
  </si>
  <si>
    <t>problema de escalabilidade com mapas muito grandes</t>
  </si>
  <si>
    <t>Joint International IGIP-SEFI Annual Conference 2010, 19th - 22nd September 2010, Trnava, Slovakia</t>
  </si>
  <si>
    <t>O artigo propõe o uso de MC's para apoio do ensino em estudantes de tecnologia da informação</t>
  </si>
  <si>
    <t>não especifica, só fala que os testes foram aplicados no curso de tecnologia da informação</t>
  </si>
  <si>
    <t xml:space="preserve">pesquisa através de pre-testes e pós testes e entrevistas </t>
  </si>
  <si>
    <t>ajuda no processo pedagógico, ajuda os estudantes a enchergar os pontos obscuros dos conceitos estudados, apresenta-se de forma cognitiva ao estudante e ajuda a expor os principais conceitos</t>
  </si>
  <si>
    <t>In this paper we have used a graph based approach, DCM, to model the learning process of students in geometry. The paper illustrates how the Knowledge Map is used to systematize the
content of a course. Different kinds of resources and ways of evaluating them are demonstrated. The approach is flexible in respect to organising the content of a course.</t>
  </si>
  <si>
    <t>T. Kristensen1</t>
  </si>
  <si>
    <t>Information Technology Based Higher Education and Training (ITHET), 2011 International Conference on</t>
  </si>
  <si>
    <t>http://ieeexplore.ieee.org/xpls/abs_all.jsp?arnumber=6018677&amp;tag=1</t>
  </si>
  <si>
    <t>Os testes foram realizados focando na matemática, mas o software tem o objetivo de resolver problemas de modelagem de conhecimento. Porém não está na area da computação</t>
  </si>
  <si>
    <t xml:space="preserve">Os autores expressam a vontade de implementar uma validação no protótipo, porém esta não foi ainda implementada. Eles citam que uma das formas é realizar um quis para avaliação do conhecimento ou criação de MC's </t>
  </si>
  <si>
    <t>possibilita a avaliação do conhecimento, adaptavel a varios alunos (flexivel), compartilhamento do conhecimento. Ajuda organizar materiais de aprendizado, fácil de usar.</t>
  </si>
  <si>
    <t xml:space="preserve">37 th  ASEE/IEEE Frontiers in Education Conference </t>
  </si>
  <si>
    <t>Uso de MC's para a validação de um currículo de Engenharia eletrica e da computação</t>
  </si>
  <si>
    <t>Pesquisa através de survey de opiniões</t>
  </si>
  <si>
    <t xml:space="preserve">Ajuda a compreender melhor a conexão entre cada tópico apresentado em um curso, </t>
  </si>
  <si>
    <t>Alla Anohina-Naumeca, Maija Strautmane, Janis Grundspenkis</t>
  </si>
  <si>
    <t>http://dl.acm.org/citation.cfm?id=1839446</t>
  </si>
  <si>
    <t>International Conference on Computer Systems and Technologies - CompSysTech’10</t>
  </si>
  <si>
    <t>Construção de um mecanismo de pontuação para MC's visando a construção de um IKAS</t>
  </si>
  <si>
    <t xml:space="preserve">não cita </t>
  </si>
  <si>
    <t>IKAS,</t>
  </si>
  <si>
    <t>Propõe um modelo matemático próprio para validação dos MC's</t>
  </si>
  <si>
    <t>Implicitamente o artigo demonstra que o MC é uma estrutura capaz de ser avaliada e contribuir para avaliação de alunos</t>
  </si>
  <si>
    <t xml:space="preserve">Adina Magda Florea, Serban Radu </t>
  </si>
  <si>
    <t>http://ieeexplore.ieee.org/stamp/stamp.jsp?tp=&amp;arnumber=4488857</t>
  </si>
  <si>
    <t xml:space="preserve">Pen-Based Learning Technologies, 2007. PLT 2007. First International Workshop on </t>
  </si>
  <si>
    <t>O artigo destaca o uso de MC's e a tecnologia de tinta digital para melhora do ensino na área da ciência da computação</t>
  </si>
  <si>
    <t>Digital ink, Concept map editor</t>
  </si>
  <si>
    <t>Validação apenas da pesquisa por meio de survey</t>
  </si>
  <si>
    <t>bom retorno para o processo pedagógico, aprendizado</t>
  </si>
  <si>
    <t>Dependendo da ferramenta utilizado é possível que tenha distrações ao construir os MC's</t>
  </si>
  <si>
    <t xml:space="preserve">ACM SIGDOC Asterisk Journal of Computer Documentation </t>
  </si>
  <si>
    <t>Os MC's são utilziados como um framework de expressão de conhecimento para auxílio do ensino em escolas</t>
  </si>
  <si>
    <t>Uma boa forma de representação do conhecimento</t>
  </si>
  <si>
    <t xml:space="preserve">Dumitru Dan Burdescu, Marian Cristian Mihaescu, Bog dan Logofatu </t>
  </si>
  <si>
    <t>http://ieeexplore.ieee.org/stamp/stamp.jsp?arnumber=4632120</t>
  </si>
  <si>
    <t>2008 Second International Conference on Research Challenges in Information Science</t>
  </si>
  <si>
    <t>This    paper    presents    a    procedure    of    estimating    student’s accumulated  knowledge  based  on  concept  maps</t>
  </si>
  <si>
    <t>A validação foi feita em turmas de algoritmos e estruturas de dados</t>
  </si>
  <si>
    <t>Validação feita por metodologia própria onde são atribuidos pesos nos Mc's e a pontuação é dada por um sistema de perguntas e respostas.</t>
  </si>
  <si>
    <t>Facil de usar, eficiente para ilustrar relacionamentos entre assuntos, util para avaliação do aluno,</t>
  </si>
  <si>
    <t xml:space="preserve">Kathleen Luchini, Chris Quintana, Elliot Soloway </t>
  </si>
  <si>
    <t>http://dl.acm.org/citation.cfm?id=642668</t>
  </si>
  <si>
    <t>CHI '03 Proceedings of the SIGCHI Conference on Human Factors in Computing Systems</t>
  </si>
  <si>
    <t>O estudo apresenta a utilização de mapas conceituais para auxílio no ensino, entretanto o foco do estudo é verificar se dispositivos móveis são igualmente eficientes na criação de MC's quanto os desktops</t>
  </si>
  <si>
    <t>Os pesquisadores classificaram os MC's de acordo com a sua percepção em uma escala própria</t>
  </si>
  <si>
    <t>Auxilia no processo de aprendizado</t>
  </si>
  <si>
    <t>Pode ter problemas ao ser construido por ferramenta digital que não possui um tamanho de tela adequado, pois isto pode afetar a legibilidade do MC</t>
  </si>
  <si>
    <t>Keith Harrow; Danny Kopec; Mark Kobrak; Ron Eckhardt</t>
  </si>
  <si>
    <t>http://dl.acm.org/citation.cfm?id=1181853</t>
  </si>
  <si>
    <t>Journal of Computing Sciences in Colleges</t>
  </si>
  <si>
    <t>O artigo apresenta um sistema de ITS onde o objetivo é utilizar os MC's como uma forma de organização do material de estudo em que os alunos tem a possibilidade de acessa-los</t>
  </si>
  <si>
    <t>Validação da pesquisa por meio de questionários</t>
  </si>
  <si>
    <t>ajuda a esclarecer os relacionamentos entre tópicos, forma fácil de entender e navegar.</t>
  </si>
  <si>
    <t>Proceeding ITiCSE '15 Proceedings of the 2015 ACM Conference on Innovation and Technology in Computer Science Education Pages 272-277</t>
  </si>
  <si>
    <t xml:space="preserve">Thushari Atapattu; Katrina Falkner; Nickolas Falkner </t>
  </si>
  <si>
    <t>http://dl.acm.org/citation.cfm?id=2742634</t>
  </si>
  <si>
    <t xml:space="preserve">This  paper  investigates  the  effect of  different  forms  of  concept  maps as scaffolding techniques to support answering quizzes in a online  learning  environment. </t>
  </si>
  <si>
    <t xml:space="preserve">Ajuda a organizar e compartilhar conhecimento, ajuda a adquirir conhecimento, ajuda encontrar erros nas conexões entre dois assuntos, ajuda no desenvolvimento da habilidade de solucionar problemas, </t>
  </si>
  <si>
    <t>Sobrecarga cognitiva, problemas de entendimento caso os mcs sejam muito grandes</t>
  </si>
  <si>
    <t>A pesquisa foi validada conduzindo testes conduzidos pelos pesquisadores</t>
  </si>
  <si>
    <t>CmapTools, HLCmap, TSKCmap</t>
  </si>
  <si>
    <t>Os testes foram aplicados em turmas na disciplina de engenharia de software;</t>
  </si>
  <si>
    <t>Steven Rigby; Joseph J. Ekstrom; Melissa J. Dark; Marcus Rogers</t>
  </si>
  <si>
    <t>Proceeding SIGITE '09 Proceedings of the 10th ACM conference on SIG-information technology education Pages 229-234</t>
  </si>
  <si>
    <t>http://dl.acm.org/citation.cfm?id=1631801</t>
  </si>
  <si>
    <t>Melhora a capacidade de abstrair problemas complexos, Ajuda no processo de aprendizado,</t>
  </si>
  <si>
    <t>A pesquisa busca entender como a apresentação de conteúdos multidisciplinares e representações deles são eficazes no ensino de disciplinas, onde os mapas conceituais foram utilizados como ferramenta de avaliação do entendimento dos alunos</t>
  </si>
  <si>
    <t>relacional com master map</t>
  </si>
  <si>
    <t>Debopriyo Roy</t>
  </si>
  <si>
    <t>http://ieeexplore.ieee.org/xpls/abs_all.jsp?arnumber=4610238&amp;tag=1</t>
  </si>
  <si>
    <t xml:space="preserve">2008 IEEE International Professional Communication Conference </t>
  </si>
  <si>
    <t>O estudo busca apresentar evidencias que a utilização de mapas conceituais é eficiente na leitura científica e deveria ser integrado no ensino tradicional.</t>
  </si>
  <si>
    <t>Ciência da computação (programação, database, logica)</t>
  </si>
  <si>
    <t>Eficaz para compreensão de detalhes tecnicos, capaz de esclarecer os relacionamentos entre conceitos, simples, util para avaliação</t>
  </si>
  <si>
    <t>Survey de opiniões dos participantes do estudo</t>
  </si>
  <si>
    <t xml:space="preserve">  Byron B. Marshall;   Hsinchun Chen;   Rao Shen;   Edward A. Fox</t>
  </si>
  <si>
    <t>http://dl.acm.org/citation.cfm?doid=1217862.1217864</t>
  </si>
  <si>
    <t>Journal on Educational Resources in Computing (JERIC)</t>
  </si>
  <si>
    <t>Journal of Visual Languages and Computing</t>
  </si>
  <si>
    <t>Descreve a ferramenta CLICK, que em resumo é uma ferramenta capaz de criar sites web com interação a base de dados. Os mCs foram utilizados para estudar como os usuários se comportavam quando o objetivo era realizar o planejamento para construção de um novo website</t>
  </si>
  <si>
    <t>Em teoria o trabalho não aplica os MC's diretamente, ou seja ele é utilizado como ferramenta, por isto não pode-se especificar uma área</t>
  </si>
  <si>
    <t>Proporciona uma visualização eficiente para geração de sistemas e a exploração de bases de dados. Baixo custo, ajuda os usuários a prestarem atenção nas questões de definições de dados</t>
  </si>
  <si>
    <t>O trabalho de criar os mapas conceituais é maior do que outras atividades de planejamento</t>
  </si>
  <si>
    <t xml:space="preserve">O artigo apresenta o sistema Getsmart que busca a integração entre uma biblioteca digital e componentes que auxiliem o processo de busca, além disso ele ainda busca entender se os MC"s ajudam os alunos a entender melhor as disciplinas na ciencia da computação e também se o uso de MC's é eficiente no processo de colaboração </t>
  </si>
  <si>
    <t>Ajuda no processo pedagógico, ajuda a adquirir conhecimento colaborativamente, ajuda no processo de busca e navegação em bases de dados digitais, flexível, ajuda entender informações adicionais relacionadas aos tópicos do curso</t>
  </si>
  <si>
    <t>survey de opiniões da usabilidade das ferramentas de Construção de mapa conceitual no curso, Análise dos logs de utilização.</t>
  </si>
  <si>
    <t>construção colaborativa, ferramenta própria, xml schema, papel e caneta, concept map editor</t>
  </si>
  <si>
    <t>consome mais tempo , subjetivo</t>
  </si>
  <si>
    <t>#228,#215</t>
  </si>
  <si>
    <t>John W. Coffey</t>
  </si>
  <si>
    <t>http://www.sciencedirect.com/science/article/pii/S0360131505000679</t>
  </si>
  <si>
    <t>Computers &amp; Education Volume 48, Issue 4, May 2007, Pages 548–566</t>
  </si>
  <si>
    <t>This paper presents a description of this software tool, an approach to the creation of a course depiction from a Concept Map, an example of a course that was developed iteratively using  the tool, and a discussion of the ways that the tool fosters course and content reuse.</t>
  </si>
  <si>
    <t>boa forma de representar conhecimento, facilita o aprendizado, ajuda na modelagem do conhecimento,  util para identificar conceitos que não foram citados ou omitidos,  ajuda a explicitar o conteudo dos cursos</t>
  </si>
  <si>
    <t>Software próprio, Cmaptools, ,xml schema</t>
  </si>
  <si>
    <t>Shian-Shyong Tsenga,  Pei-Chi Suea,  Jun-Ming Sua, Jui-Feng Wenga, Wen-Nung Tsaia,</t>
  </si>
  <si>
    <t>http://www.sciencedirect.com/science/article/pii/S0360131505001727</t>
  </si>
  <si>
    <t>Computers &amp; Education Volume 49, Issue 3, November 2007, Pages 691–707</t>
  </si>
  <si>
    <t>consome mais tempo,</t>
  </si>
  <si>
    <t>O artigo propõe uma abordagem de construção de MC's onde eles são construidos em duas etapas, o algoritmo considera os históricos dos testes dos cursos para construção automática dos MC's</t>
  </si>
  <si>
    <t>Algoritmo proprio para construção do MC, resultado de quizzes;</t>
  </si>
  <si>
    <t>O artigo propoe uma forma de construir MC's automaticamente utilizando os resultados de testes dos alunos, portanto, os mcs são aplicados na educação, sendo assim, não há uma especificação da área.</t>
  </si>
  <si>
    <t>melhoria no processo de ensino e estratégias de ensino,</t>
  </si>
  <si>
    <t>Kevin A. Gary,Russell J. Branaghan,Miss Yegeneswari Nagappan, Supreet Verma</t>
  </si>
  <si>
    <t>https://www.asee.org/public/conferences/8/papers/5188/view</t>
  </si>
  <si>
    <t>This paper motivates the application of this existing technique in software engineering education, and presents a concept mapping assessment protocol based on a unique expert ranking process.</t>
  </si>
  <si>
    <t>can be used to show that a student has acquired knowledge, and can organize that knowledge into an evolving structure;  ajuda esclarecer as conexões entre os assuntos, eficiente para avaliação</t>
  </si>
  <si>
    <t>Avaliação relacional com master map</t>
  </si>
  <si>
    <t>engenharia de sw</t>
  </si>
  <si>
    <t>Depende da disponibilidade de experts</t>
  </si>
  <si>
    <t>#334,#63</t>
  </si>
  <si>
    <t>Iqbal Qasim; Jin-Woo Jeong; Jee-Uk Heu; Dong-Ho Lee</t>
  </si>
  <si>
    <t>http://jis.sagepub.com/content/39/6/719</t>
  </si>
  <si>
    <t>Journal of Information Science</t>
  </si>
  <si>
    <t>In this paper, we present a new method to construct a concept map from unstructured text for knowledge extraction and representation. A representação é feita por meio de MC's</t>
  </si>
  <si>
    <t>Mineração textual, Clustering</t>
  </si>
  <si>
    <t>Questionário e avaliação de expert</t>
  </si>
  <si>
    <t>Complexo de construir, consome mais tempo</t>
  </si>
  <si>
    <t>Visualização fácil de entender,  util para avaliação, aprendizado colaborativo, organização de conteúdos, comunicar informações , organizar ideias, facilita abstração de problemas</t>
  </si>
  <si>
    <t>#334,#79</t>
  </si>
  <si>
    <t>Hwa-Shan Huang b, Chei-Chang Chiou a,*, Heien-Kun Chiang b, Sung-Hsi Lai b, Chiun-Yen Huang c,
Yin-Yu Chou d</t>
  </si>
  <si>
    <t>http://www.sciencedirect.com/science/article/pii/S0360131511002600</t>
  </si>
  <si>
    <t>Computers &amp; Education</t>
  </si>
  <si>
    <t>O artigo busca compreender se a utilização de MC"s multidimensionais são mais eficientes que os MC"s propostos por Novak, além disso, o estudo busca ainda saber se estes mapas são eficazes no processo de aprendizagem</t>
  </si>
  <si>
    <t>Sobrecarga cognitiva, dificil de usar se os MC's forem muito grandes.</t>
  </si>
  <si>
    <t>Avaliação da pesquisa por meio de questionários pré e pós aplicação do ensino atraves dos MC's multidimensionais, além de utilizar questionários e entreveistas de opinião dos participantes</t>
  </si>
  <si>
    <t>ajuda na busca de conteúdo, ajuda no processo pedagógico, ajuda no compartilhamento de conhecimento</t>
  </si>
  <si>
    <t>O artigo  introduz uma forma de organizar automaticamente conteúdos de estudos utilizando MC's</t>
  </si>
  <si>
    <t xml:space="preserve">Dificil para novatos construirem e precisam da assistencia dos experts, </t>
  </si>
  <si>
    <t>Sugestores inteligentes, Text mining, CXL (Concept map extensible language),</t>
  </si>
  <si>
    <t>Foi utilizada uma validação comparando os Mc's gerados por alunos em um experimento com os MC's gerados automaticamente, ambos foram avaliados por um expert.</t>
  </si>
  <si>
    <t>In Proceedings ofthe6thInternationalConferenceonComputerSupportedEducation (CSEDU-2014), pages75-84</t>
  </si>
  <si>
    <t>Xml schema (CLX - Concept map Extensible Language)</t>
  </si>
  <si>
    <t>util para avaliação dos alunos,  ajuda a organizar o e compartilhar e represententar conhecimento, ajuda a identificar erros na concepção dos conteúdos</t>
  </si>
  <si>
    <t>O artigo descreve a criação de uma ferramenta para mapeamento conceitual com o fim de avaliar a aquisição de connhecimento dos usuários.</t>
  </si>
  <si>
    <t>ajuda no processo de adquiri conhecimento,</t>
  </si>
  <si>
    <t>sobrecarga cognitiva</t>
  </si>
  <si>
    <t>A avaliação foi feita através de uma experiência aplicada pelos pesquisadores, onde foram coletados artigos e estes foram submetidos a avaliação de voluntários. Os voluntários diante do artigo deveriam responder um questionário avaliando qual era a sua impressão sobre a atividade e seu sentimento sobre, além do nível de certeza que o MC produzido estava corretos. Os resultados foram feitos de forma auto avaliativa onde os proprios voluntários se avaliaram dizendo se eles reamente tinham extraidos conhecimento daquela experiên cia</t>
  </si>
  <si>
    <t>Journal . Educational computing research vol 25 (3) 301-318, 2001</t>
  </si>
  <si>
    <t>Thushari Atapattu, Katrina Falkner and Nickolas Falkner</t>
  </si>
  <si>
    <t>Jorg Zumbach; Peter Reimann; Sabine Koch</t>
  </si>
  <si>
    <t>https://www.researchgate.net/publication/266082569_Evaluation_of_Concept_Importance_in_Concept_Maps_Mined_from_Lecture_Notes_Computer_vs_Human</t>
  </si>
  <si>
    <t>http://eric.ed.gov/?id=EJ641611</t>
  </si>
  <si>
    <t>Stergios Tegos, Stavros Demetriadis, Anastasios Karakostas</t>
  </si>
  <si>
    <t>http://ieeexplore.ieee.org/stamp/stamp.jsp?tp=&amp;arnumber=7057088</t>
  </si>
  <si>
    <t>2014 International Conference on Intelligent Networking and Collaborative Systems</t>
  </si>
  <si>
    <t xml:space="preserve">we propose the design of a teacher-configurable conversational agent system, named MentorChat. This dialogue support system leverages concept mapping as a domain modeling tool that enables the implementation of welltargeted agent interventions, aiming to stimulate constructive peer interactions in collaborative learning settings. </t>
  </si>
  <si>
    <t xml:space="preserve">questionário de opiniões </t>
  </si>
  <si>
    <t>melhora a motivação dos alunos, ajuda a organizar o conhecimento, auxilia no aprendizado</t>
  </si>
  <si>
    <t>sistema próprio</t>
  </si>
  <si>
    <t>This paper has described our approach to the automatic construction of an accurate, detailed and comprehensive computer science ontology from a dictionary. The dictionary is parsed, giving a graph with nodes representing concepts and weighted, directed edges representing the relationships in the ontology.</t>
  </si>
  <si>
    <t>Ontology</t>
  </si>
  <si>
    <t xml:space="preserve">Avaliação através da comparação entre os Mc's produzidos por pessoas e também comparando os MC's produzidos pelo sistema FOLDOC </t>
  </si>
  <si>
    <t>Int. J. Cont. Engineering Education and Lifelong Learning, Vol. 14, No. 3, 2004</t>
  </si>
  <si>
    <t>Trent Apted and Judy Kay</t>
  </si>
  <si>
    <t>http://www.inderscienceonline.com/doi/pdf/10.1504/IJCEELL.2004.004969</t>
  </si>
  <si>
    <t>Gautam BISWASa, Rod ROSCOEa, Hogyeong JEONGa, Brian SULCERa</t>
  </si>
  <si>
    <t>http://teachableagents.org/papers/2009/Biswas_ICCE.pdf</t>
  </si>
  <si>
    <t>Proceedings of the 17th International Conference on Computers in Education</t>
  </si>
  <si>
    <t>O artigo explora como é o comportamento dos estudantes ao utilizar o Betty-brain, um sistema de aprendizado por meio do ensino que foi desenvolvido ao qual utiliza MC"s para "ensinar" o sistema assuntos que logo após podem ser feitas perguntas avaliando se o sistema "aprendeu" corretamente.</t>
  </si>
  <si>
    <t>testes aplicados pelos pesquisadores, anallise de logs</t>
  </si>
  <si>
    <t>auxilia no aprendizado</t>
  </si>
  <si>
    <t xml:space="preserve">Ajuda na resolução de problemas, melhoria no aprendizado, melhoria no compartilhamento e interação com os colegas, </t>
  </si>
  <si>
    <t>survey antes da aplicação dos mc's e depois</t>
  </si>
  <si>
    <t>O artigo mostra a implementação de um programa de aprendizado que utiliza mentores e mapas conceituais para melhorar o ensino em universidades</t>
  </si>
  <si>
    <t>2009 Annual Conference &amp; Exposition</t>
  </si>
  <si>
    <t>Farrokh Attarzadeh, Deniz Gurkan, Miguel Ramos, Mequanint Moges, Victor Gallardo, Mehrube Mehrubeoglu, Reddy Talusani, Shruti Karulkar</t>
  </si>
  <si>
    <t>https://peer.asee.org/perception-of-undergraduate-freshman-students-on-role-models-and-correlation-with-their-education-background</t>
  </si>
  <si>
    <t>In this paper, we present an approach for using concept mapping as a sensemaking technique for requirement specifications. This improves the quality of a requirements specification while also increasing its visibility among project team members</t>
  </si>
  <si>
    <t>ajuda adquirir conhecimento, modelar o conhecimento, util para compartilhamento de conhecimento, evidencia conexões entre conceitos que estão perdidas ou mal feitas</t>
  </si>
  <si>
    <t xml:space="preserve">papel e caneta, Concept map editor, Textual language (parecido com XML) chamado DOT,  XML schema, </t>
  </si>
  <si>
    <t>uso de software para comparação</t>
  </si>
  <si>
    <t>Engenharia de software</t>
  </si>
  <si>
    <t>busca de objetos é lenta, problemas com MC's muito grandes. Dificeis de fazer e consume tempo</t>
  </si>
  <si>
    <t>W.M. Wang, C.F. Cheung *, W.B. Lee, S.K. Kwok</t>
  </si>
  <si>
    <t>http://www.sciencedirect.com/science/article/pii/S0950705106001948</t>
  </si>
  <si>
    <t>http://link.springer.com/chapter/10.1007%2F978-3-642-34347-6_13</t>
  </si>
  <si>
    <t>Shamal Faily, John Lyle, Andre Paul, Andrea Atzeni, Dieter Blomme, Heiko Desruelle, Krishna Bangalore</t>
  </si>
  <si>
    <t>Knowledge-Based Systems Volume 21, Issue 1, February 2008, Pages 52–61</t>
  </si>
  <si>
    <t>This paper presents self-associated concept mapping (SACM) which extends the use of concept mapping by proposing the idea of self-construction and automatic problem solving to traditional concept maps. The SACM can be automatically constructed and dynamic updated.</t>
  </si>
  <si>
    <t>tool for teaching, learning, evaluation, and curriculum planning, make the structure of knowledge visually explicit and conceptually coherent, assessing users understanding, curriculum design, planning,</t>
  </si>
  <si>
    <t>Spreading activation, Case-based reasoning</t>
  </si>
  <si>
    <t>A validação foi feita alimentando a nova base de dados e utilizando o SACM para geração de um novo CM onde os resultados foram comparados com MC's feitos por humanos</t>
  </si>
  <si>
    <t>#10,#271</t>
  </si>
  <si>
    <t>Spreading activation</t>
  </si>
  <si>
    <t>RobertoMartinez-Maldonado n, KalinaYacef,JudyKay</t>
  </si>
  <si>
    <t>http://www.sciencedirect.com/science/article/pii/S1071581915000841</t>
  </si>
  <si>
    <t>Int. J.Human-ComputerStudies</t>
  </si>
  <si>
    <t>O estudo mostra a construção de um ambiente de aprendizado baseado em tabletops e MC's que auxilia no aprendizado associando diversas formas de captura, entretanto a principal forma de representação do conhecimento e aprendizado é através dos MC"s</t>
  </si>
  <si>
    <t>Tabletops,  aprendizado colaborativo, software proprio</t>
  </si>
  <si>
    <t>Analise dos logs de utilização dos usuarios,</t>
  </si>
  <si>
    <t xml:space="preserve">auxilia no aprendizado, compartilhar conhecimento,  auxilia no processo pedagógico, </t>
  </si>
  <si>
    <t>Dallas Snider, John Coffey, Thomas Reichherzer, Norman Wilde, Chris Terry, Joe Vandeville, Allison Heinen,  Sarah Pramanik.</t>
  </si>
  <si>
    <t>http://static1.1.sqspcdn.com/static/f/702523/25389273/1409614173347/201409-Snider.pdf?token=guWoM0v3YVCjIaNEqgEnM1uEYS4%3D</t>
  </si>
  <si>
    <t>CrossTalk—September/October 2014</t>
  </si>
  <si>
    <t xml:space="preserve">This approach allowed the study’s participants to engage in conversations with security experts about security requirements for their software and with knowledge engineers to construct concept maps demonstrating how their software met the requirements. </t>
  </si>
  <si>
    <t>Entrevistas, survey</t>
  </si>
  <si>
    <t>Segurança de software</t>
  </si>
  <si>
    <t xml:space="preserve">Ajuda a modelar o conhecimento, Forma grafica que representa os dados de maneira eficiente e clara, ajuda compartilhar conhecimento, </t>
  </si>
  <si>
    <t>Ivan Blecic, Arnaldo Cecchini, and Giuseppe A. Trunfio</t>
  </si>
  <si>
    <t>http://link.springer.com/chapter/10.1007%2F978-3-540-74780-2_33</t>
  </si>
  <si>
    <t>4th International Conference, CDVE 2007, Shanghai, China, September 16-20, 2007. Proceedings</t>
  </si>
  <si>
    <t>In this paper we present a multi-user software called MaGIA, designed for a collective and collaborative construction of knowledge models represented as concept maps.</t>
  </si>
  <si>
    <t>software para comparação de MC's</t>
  </si>
  <si>
    <t>Software proprio, construção colaborativa, XML schema</t>
  </si>
  <si>
    <t>Ajuda no processo pedagógico</t>
  </si>
  <si>
    <t>não especifica ( fala do ensino de modelagem de softwares)</t>
  </si>
  <si>
    <t>Anal Acharya and Devadatta Sinha</t>
  </si>
  <si>
    <t>Advanced Computing and Informatics Proceedings of the Second International Conference on Advanced Computing, Networking and Informatics (ICACNI-2014)</t>
  </si>
  <si>
    <t>Propõe um sistema de Inteligent Teaching system que ajuda por meio de MC's ao aluno entender matérias ao qual ele é deficiente</t>
  </si>
  <si>
    <t>testes aplicados pelos pesquisadores antes e depois do uso de MCs</t>
  </si>
  <si>
    <t>O sistema construido foi aplicado na educação no curso de introdução a java</t>
  </si>
  <si>
    <t>ajuda na aquisição de conhecimento</t>
  </si>
  <si>
    <t>http://link.springer.com/chapter/10.1007%2F978-81-322-2247-7_16</t>
  </si>
  <si>
    <t>Proceedings of Second International Conference INDIA 2015, Volume 2</t>
  </si>
  <si>
    <t>Propõe uma nova forma de Mc's gerando-os automáticamente e atribuindo pontos de importância aos conceitos facilitando que os alunos entendam os conceitos em um sistema de ITS</t>
  </si>
  <si>
    <t>Pré teste e pós teste</t>
  </si>
  <si>
    <t>Ajuda no aprendizado</t>
  </si>
  <si>
    <t>Mc's não mostram a importância de cada conceito</t>
  </si>
  <si>
    <t>Wan C. Yoon, Sunhee Lee, and Seulki Lee</t>
  </si>
  <si>
    <t>http://link.springer.com/chapter/10.1007%2F978-3-319-07467-2_43</t>
  </si>
  <si>
    <t>27th International Conference on Industrial Engineering and Other Applications of Applied Intelligent Systems, IEA/AIE 2014, Kaohsiung, Taiwan, June 3-6, 2014, Proceedings, Part II</t>
  </si>
  <si>
    <t>Propõe a criação de MC's através de burst analisys</t>
  </si>
  <si>
    <t>Analise de especialista</t>
  </si>
  <si>
    <t>Dá uma visão geral do assunto e permite que as pessoas entendam-o</t>
  </si>
  <si>
    <t>Félix Buendía-García and José Vte. Benlloch-Dualde</t>
  </si>
  <si>
    <t>http://link.springer.com/chapter/10.1007%2F978-3-642-28801-2_4</t>
  </si>
  <si>
    <t>International Workshop on Evidence-Based Technology Enhanced Learning</t>
  </si>
  <si>
    <t>Digital ink, Software proprio</t>
  </si>
  <si>
    <t xml:space="preserve">Questionário conduzido pelos pesquisadores, </t>
  </si>
  <si>
    <t>aplicado na area do ensino (algoritmos e estrutura de dados)</t>
  </si>
  <si>
    <t>flexivel, forma de visualização eficiente, util para o aprendizado,  auxilia no processo pedagogico, visão panoramica do assunto permitindo melhor abstração de problemas.</t>
  </si>
  <si>
    <t>Propõe o uso de MC's no campo da educação e ensino na area da Ciência da computação</t>
  </si>
  <si>
    <t>Terje Kristensen, Yngve Lamo, Kristin Ran Choi Hinna, and Grete Oline Hole</t>
  </si>
  <si>
    <t>http://link.springer.com/chapter/10.1007%2F978-3-642-05250-7_52</t>
  </si>
  <si>
    <t>International Conference, WISM 2009, Shanghai, China, November 7-8, 2009. Proceedings</t>
  </si>
  <si>
    <t>O artigo apresenta uma proposta para o uso de MC's no E-learning</t>
  </si>
  <si>
    <t>Não especifica (fala que os testes foram feitos para o ensino de Geometria)</t>
  </si>
  <si>
    <t>Não mostra</t>
  </si>
  <si>
    <t>O sistema é avaliado a partir da definição de um mapa de expert para cada tópico então os estudantes constroem seus proprios mapas e as relações são comparadas com o mapa de expert</t>
  </si>
  <si>
    <t>Forma eficiente de organizar o conhecimento, auxilia no processo de aprendizado</t>
  </si>
  <si>
    <t>9th International Conference, KES 2005, Melbourne, Australia, September 14-16, 2005, Proceedings, Part III</t>
  </si>
  <si>
    <t>We will describe Leximancer, a tool that uses D780 semantic mapping to develop concept maps from natural language and then provide an example of how we have applied Leximancer to some educational based pathology case notes.</t>
  </si>
  <si>
    <t>Está sendo aplicado na área médica, porém o artigo retrata a construção de um software</t>
  </si>
  <si>
    <t>Ajuda detectar conexões impossiveis de serem vistas por outros métodos</t>
  </si>
  <si>
    <t>Robert Pergl</t>
  </si>
  <si>
    <t>Marcus Watson, Andrew Smith, and Scott Watter</t>
  </si>
  <si>
    <t>http://link.springer.com/chapter/10.1007%2F978-3-642-24175-8_10</t>
  </si>
  <si>
    <t>7th International Workshop, EOMAS 2011, held at CAiSE 2011, London, UK, June 20-21, 2011. Selected Papers</t>
  </si>
  <si>
    <t>Concept map is one way how to express ontology [9].We will use concept maps asa convenient and visual way of ontology description.</t>
  </si>
  <si>
    <t>Forma eficiente de organizar o conhecimento</t>
  </si>
  <si>
    <t>Ana Arruarte, Jon A. Elorriaga, Iñaki Calvo, Mikel Larrañaga</t>
  </si>
  <si>
    <t>http://eric.ed.gov/?id=EJ984709</t>
  </si>
  <si>
    <t>Australasian Journal of Educational Technology 2012, 28(5), 793-808</t>
  </si>
  <si>
    <t>Validating the CM-ED Concept Map Editor as a tool useful in learning a subject in different languages is presented.</t>
  </si>
  <si>
    <t xml:space="preserve">Permite melhor visualização, apoio no aprendizado, avaliação, representa bem o conhecimento, </t>
  </si>
  <si>
    <t>Editor CM-ED (Concept Map EDitor), Papel e caneta</t>
  </si>
  <si>
    <t>questionário de opiniões, relacional com mapa de expert,</t>
  </si>
  <si>
    <t>11th International Conference Information Visualization (IV'07)</t>
  </si>
  <si>
    <t>O artigo apresenta uma ferramenta de construção dos mapas conceituais que possui o carater de representar informações e conhecimento</t>
  </si>
  <si>
    <t>Software proprio</t>
  </si>
  <si>
    <t>Análise de logs do sistema</t>
  </si>
  <si>
    <t xml:space="preserve">Facilita a visualização e representação do conhecimento, </t>
  </si>
  <si>
    <t>snowball</t>
  </si>
  <si>
    <t xml:space="preserve"> Semantic requirements sharing approach to develop software systems using concept maps and information entropy: A personal health information system example.</t>
  </si>
  <si>
    <t>Artificial intelligence-based student learning evaluation: A Concept map-based approach for analyzing a student’s understanding of a topic</t>
  </si>
  <si>
    <t xml:space="preserve">Using concept mapping tools to enhance collaborative enhancement solving and innovation in corporate e-learning. </t>
  </si>
  <si>
    <t xml:space="preserve">AUTOMATED CONCEPT MAP GENERATION FROM SERVICE-ORIENTED ARCHITECTURE ARTIFACTS </t>
  </si>
  <si>
    <t>Concept maps as the first step in an ontology construction method</t>
  </si>
  <si>
    <t>Using concept mapping as a note taking tool to Computer Science</t>
  </si>
  <si>
    <t>Ontology technology to assist learners' navigation in the concept map learning system</t>
  </si>
  <si>
    <t>Concept mapping as a means of requirements tracing</t>
  </si>
  <si>
    <t>Easing Team Politics in Agile Usability: A Concept Mapping Approach</t>
  </si>
  <si>
    <t>Students' use of web-based concept map testing and strategies for learning.</t>
  </si>
  <si>
    <t>Changing the Degree of Task Difficulty in Concept Map Based Assessment System</t>
  </si>
  <si>
    <t>A Concept Map Based Intelligent System for Adaptive Knowledge Assessment</t>
  </si>
  <si>
    <t>Livemappers: a learning environment for concept map-based collaborative projects</t>
  </si>
  <si>
    <t>An interacting Concept Map approach to supporting mobile learning activities for natural science courses</t>
  </si>
  <si>
    <t>Application of automatically constructed Concept Maps of learning to conceptual diagnosis of e-learning</t>
  </si>
  <si>
    <t>Reliability and validity of a computer-based knowledge mapping system to measure content understanding</t>
  </si>
  <si>
    <t>Breaking concept boundaries to enhance creative potential: using integrated concept maps for conceptual self-awareness.</t>
  </si>
  <si>
    <t>Relational, structural, and semantic analysis of graphical representations and concept maps</t>
  </si>
  <si>
    <t>Computer-Supported Collaborative Concept Mapping: Study of Synchronous Peer Interaction</t>
  </si>
  <si>
    <t>Concept Maps: An active learning and assessment tool in Electrical and Computer Engineering</t>
  </si>
  <si>
    <t>Learning Through Computer-Based Concept Mapping with Scaffolding Aid</t>
  </si>
  <si>
    <t>Concept mapping and appropriate instructional strategies in promoting programming skills of holistic learners</t>
  </si>
  <si>
    <t>Groupware concept mapping techniques</t>
  </si>
  <si>
    <t>Concept specification maps: displaying content structures</t>
  </si>
  <si>
    <t>Using Automatically Generated Concept Maps for Document Understanding: A Human Subjects Experiment.</t>
  </si>
  <si>
    <t>Attributed concept maps: Fuzzy integration and fuzzy matching</t>
  </si>
  <si>
    <t>Matching knowledge elements in concept maps using a similarity flooding algorithm</t>
  </si>
  <si>
    <t>A conceptual map model for developing intelligent tutoring system</t>
  </si>
  <si>
    <t>An adaptive web-based concept map assessment tool</t>
  </si>
  <si>
    <t>Mining e-learning domain concept map from academic articles</t>
  </si>
  <si>
    <t>Assessing Users’ mental knowledge by using structural approach and concept map</t>
  </si>
  <si>
    <t>CNT: concept-map based navigation and discovery in a repository of learning content</t>
  </si>
  <si>
    <t>Concept mapping as a medium of shared cognition in computer-supported collaborative problem solving</t>
  </si>
  <si>
    <t>Proceedings of the 17th International Conference on Computers in Education [CDROM]. Hong Kong: Asia-Pacific Society for Computers in Education</t>
  </si>
  <si>
    <t>O artigo descreve a proposição de uma nova forma de construção de mc's onde eles são escaláveis, reduzindo o efeito de sobrecarga causado por grandes MC's</t>
  </si>
  <si>
    <t>Mc's muito grandes podem ser ineficientes</t>
  </si>
  <si>
    <t>Ajuda expressar o conhecimento</t>
  </si>
  <si>
    <t>Urko RUEDA, Ana ARRUARTE, Jon A. ELORRIAGA</t>
  </si>
  <si>
    <t>https://www.researchgate.net/publication/228728037_From_Scalable_Concept_Maps_to_Scalable_Open_Student_Models</t>
  </si>
  <si>
    <t>Michael Koch, Dieter Landes</t>
  </si>
  <si>
    <t>http://ceur-ws.org/Vol-1402/paper18.pdf</t>
  </si>
  <si>
    <t>Proceedings of the Eighth International i* Workshop (istar 2015), CEUR Vol-978</t>
  </si>
  <si>
    <t>Software engineering</t>
  </si>
  <si>
    <t xml:space="preserve">Descreve os atributos de forma clara, eficiente no processo de aprendizado, </t>
  </si>
  <si>
    <t>Propõe uma nova forma de construção de mcs que auxilia o usuário a escolher os melhores termos para expressar seu conhecimento</t>
  </si>
  <si>
    <t>Não pode ser usado fora do contexto proposto no artigo</t>
  </si>
  <si>
    <t>JUMP-STARTING concept map construction with knowledge extracted from documents</t>
  </si>
  <si>
    <t xml:space="preserve"> Groupware concept mapping techniques</t>
  </si>
  <si>
    <t xml:space="preserve">Proceedings of the 12th annual international conference on Systems documentation: technical communications at the great divide Pages 156-165 </t>
  </si>
  <si>
    <t xml:space="preserve"> Rob Kremer,  Brian R. Gaines</t>
  </si>
  <si>
    <t>http://dl.acm.org/citation.cfm?id=192557</t>
  </si>
  <si>
    <t>O artigo retrata a criação de um software para construção de MC's colaborativamente e auxiliar no aprendizado e organização de recursos de aprendizagem</t>
  </si>
  <si>
    <t xml:space="preserve">ajuda na organização de recursos de aprendizagem, ajuda compartilhar conhecimento, ajuda no aprendizado, </t>
  </si>
  <si>
    <t>Legenda:</t>
  </si>
  <si>
    <t>NP</t>
  </si>
  <si>
    <t>MC</t>
  </si>
  <si>
    <t>P</t>
  </si>
  <si>
    <t>MC &amp; P</t>
  </si>
  <si>
    <t>Six evaluation methods proposed by McClure (1999)</t>
  </si>
  <si>
    <t>(1) Holistic.</t>
  </si>
  <si>
    <t>(2) Holistic with master map.</t>
  </si>
  <si>
    <t>(3) Relational.</t>
  </si>
  <si>
    <t>(5) Structural.</t>
  </si>
  <si>
    <t>Id</t>
  </si>
  <si>
    <t>Qtd</t>
  </si>
  <si>
    <t>Map Shock</t>
  </si>
  <si>
    <t>Lack of Personalization</t>
  </si>
  <si>
    <t>Varadraj P. Gurupur , Unal Sakoglu, G. Pankaj Jain, U. John Tanik</t>
  </si>
  <si>
    <t>http://www.sciencedirect.com/science/article/pii/S0965997814000106</t>
  </si>
  <si>
    <t>Advances in Engineering Software Volume 70, April 2014, Pages 25–35</t>
  </si>
  <si>
    <t>O artigo propõe utilizar o conhecimento dos engenheiros de requisitos e dos especialistas da área de saúde construindo uma forma de transformar este conhecimento em ontologias capazes de serem guias para construção de softwares</t>
  </si>
  <si>
    <t>Auxilia a construção de softwares</t>
  </si>
  <si>
    <t>XML schema, Cmaptools, Ontologias, OWL</t>
  </si>
  <si>
    <t xml:space="preserve">Relacional </t>
  </si>
  <si>
    <t>Alla ANOHINA, Janis GRUNDSPENKIS</t>
  </si>
  <si>
    <t>http://dl.acm.org/citation.cfm?id=1565448</t>
  </si>
  <si>
    <t xml:space="preserve">Proceedings of the 2007 conference on Databases and Information Systems IV: Selected Papers from the Seventh International Baltic Conference </t>
  </si>
  <si>
    <t>O artigo descreve a construção de um agente de aprendizado e de auto avaliação baseado na utilização de MC's</t>
  </si>
  <si>
    <t xml:space="preserve">Ajuda a expressar o conhecimento sobre um domínio, medir a quantidade de conhecimento, </t>
  </si>
  <si>
    <t>Os mcs são comparados com os mcs gerados pelos professores (Relacional com mc de expert), Pesquisa (questionario de opiniões)</t>
  </si>
  <si>
    <t>Proc. of the First Int. Conference on Concept Mapping Pamplona, Spain 2004</t>
  </si>
  <si>
    <t>O artigo retrata a construção de um sistema para avaliação do conhecimento de alunos chamado COMPASS, este sistema utiliza MC's para realizar esta avaliação</t>
  </si>
  <si>
    <t xml:space="preserve">ajuda a entender os conceitos relacionados a um determinado domínio, ajuda na avaliação do conhecimento, flexibilidade </t>
  </si>
  <si>
    <t xml:space="preserve">Gwo-Jen Hwang, Po-Han Wu b, Hui-Ru Ke </t>
  </si>
  <si>
    <t>http://www.sciencedirect.com/science/article/pii/S0360131511001400</t>
  </si>
  <si>
    <t>Computers &amp; Education Volume 57, Issue 4, December 2011, Pages 2272–2280</t>
  </si>
  <si>
    <t>O artigo apresenta uma iniciativa de uso de MC's em uma plataforma mobile de auxílio ao aprendizado</t>
  </si>
  <si>
    <t>ajuda na organização de recursos de aprendizagem, aquisição de conhecimento</t>
  </si>
  <si>
    <t>Pesquisa - pre-test pos- test [questionario]</t>
  </si>
  <si>
    <t>dificil de manusear em dispositivos móveis de tela pequena</t>
  </si>
  <si>
    <t>Expert Systems with Applications Volume 36, Issue 2, Part 1, March 2009, Pages 1675–1684</t>
  </si>
  <si>
    <t>http://www.sciencedirect.com/science/article/pii/S0957417407005908</t>
  </si>
  <si>
    <t>Chun-Hsiung Lee, , Gwo-Guang Lee, Yungho Leu</t>
  </si>
  <si>
    <t>O artigo apresenta uma iniciativa de utilizar MC's para a construção de um sistema capaz de identificar os pontos fracos no conhecimento dos alunos e ainda propor o aprendizado deles por meio do sistema</t>
  </si>
  <si>
    <t>Validação da pesquisa por meio de testes aplicados pelos pesquisadores</t>
  </si>
  <si>
    <t>auxilia na identificação de pontos fracos dos alunos, auxilia no aprendizado</t>
  </si>
  <si>
    <t>Alguns alunos encontraram dificuldades na construção dos mcs apoiados pelo instruction path</t>
  </si>
  <si>
    <t>Proceedings of the Fourth International Conference on Machine Learning and Cybernetics, Guangzhou, 18-21 August 2005</t>
  </si>
  <si>
    <t>O artigo propõe uma forma de medir o conhecimento de alunos utilizando MC's</t>
  </si>
  <si>
    <t>Clustering, Matrizes de similaridade</t>
  </si>
  <si>
    <t>Pesquisa por testes realizados pelos pesquisadores</t>
  </si>
  <si>
    <t>Util para avaliação do conhecimento  e descoberda de similaridade entre o conhecimento de grupos de pessoas</t>
  </si>
  <si>
    <t>Alla Anohina, Egons Lavendelis, Janis Grundspenkis</t>
  </si>
  <si>
    <t>http://link.springer.com/chapter/10.1007/978-0-387-78578-3_20</t>
  </si>
  <si>
    <t>Challenges in Practice, Theory, and Education Volume 2</t>
  </si>
  <si>
    <t>O artigo propõe a implementação de um sistema de auxilio ao ensino capaz de se adaptar de acordo com níveis de dificuldade e utilizando MC's</t>
  </si>
  <si>
    <t>Pesquisa questionário - MC - Sistema próprio de pontuação baseado na forma relacional com master map</t>
  </si>
  <si>
    <t>É uma boa forma de avaliar o conhecimento, é flexivel</t>
  </si>
  <si>
    <t>dificuldade em montar os MC's quando não são utilizados em outras disciplinas dos seus respectivos cursos</t>
  </si>
  <si>
    <t>#191,#409</t>
  </si>
  <si>
    <t>James H. McClellan Lonnie D. Harvel, Rajbabu Velmurugan, Milind Borkar, Chris Scheibe</t>
  </si>
  <si>
    <t>http://ieeexplore.ieee.org/stamp/stamp.jsp?tp=&amp;arnumber=1408581</t>
  </si>
  <si>
    <t>Frontiers in Education, 2004. FIE 2004. 34th Annual</t>
  </si>
  <si>
    <t>O estudo propõe a construção de um sistema de apoio a educação baseado em MC's</t>
  </si>
  <si>
    <t>Auxilia no processo pedagógico, auxilia organização de material pedagógico.</t>
  </si>
  <si>
    <t>Software proprio, XML.</t>
  </si>
  <si>
    <t>Alejandro Valerio &amp; David Leake</t>
  </si>
  <si>
    <t>http://cmc.ihmc.us/cmc2006Papers/cmc2006-p181.pdf</t>
  </si>
  <si>
    <t>Proc. of the Second Int. Conference on Concept MappingSan José, Costa Rica, 2006</t>
  </si>
  <si>
    <t>O artigo propoe uma técnica de mineração textual para realizar a representação de artigos por meio de MC's</t>
  </si>
  <si>
    <t>text mining</t>
  </si>
  <si>
    <t>Inteligencia  artificial</t>
  </si>
  <si>
    <t>Testes implementados pelos autores</t>
  </si>
  <si>
    <t>Ajuda na abstração, simples, compartilhar informações, modelagem do conhecimento.</t>
  </si>
  <si>
    <t>#321, #138, #428</t>
  </si>
  <si>
    <t>SAICSIT '03 Proceedings of the 2003 annual research conference of the South African institute of computer scientists and information technologists on Enablement through technology</t>
  </si>
  <si>
    <t xml:space="preserve">O artigo apresenta uma pesquisa exploratória que propõe a utilização de MC's para o ensino de programação </t>
  </si>
  <si>
    <t>programação</t>
  </si>
  <si>
    <t>Ajuda no aprendizado, ajuda na abstração de problemas.</t>
  </si>
  <si>
    <t>Leonid Kof, Ricardo Gacitua, Mark Rouncefield, and Pete Sawyer</t>
  </si>
  <si>
    <t>http://ieeexplore.ieee.org/stamp/stamp.jsp?tp=&amp;arnumber=5623813</t>
  </si>
  <si>
    <t>Managing Requirements Knowledge (MARK), 2010 Third International Workshop on</t>
  </si>
  <si>
    <t>O artigo apresenta uma forma de mapeamento de requisitos de um software em uma abordagem que utiliza Text mining e MC's</t>
  </si>
  <si>
    <t>Avaliação relacional com expert</t>
  </si>
  <si>
    <t>Ajuda a expressar os problemas de forma integral e clara.</t>
  </si>
  <si>
    <t>Rodrigo Rizzi Starr, Jos´e Maria Parente de Oliveira</t>
  </si>
  <si>
    <t>http://ieeexplore.ieee.org/stamp/stamp.jsp?tp=&amp;arnumber=5629027</t>
  </si>
  <si>
    <t>2010 14th IEEE International Enterprise Distributed Object Computing Conference Workshops</t>
  </si>
  <si>
    <t>O artigo propõe a utilização de Mc's como linguagem para auxiliar na construção de novas ontologias, esta proposta foi implementada em um software</t>
  </si>
  <si>
    <t>software proprio, questionário</t>
  </si>
  <si>
    <t>Survey de impressão</t>
  </si>
  <si>
    <t>Ajuda na modelagem do conhecimento</t>
  </si>
  <si>
    <t>Alberto J. Cañas &amp; Greg A. Hill</t>
  </si>
  <si>
    <t>http://cmc.ihmc.us/cmc2010papers/cmc2010-a4.pdf</t>
  </si>
  <si>
    <t>Concept Maps: Making Learning Meaningful Proc. of Fourth Int. Conference on Concept Mapping Viña del Mar, Chile, 2010</t>
  </si>
  <si>
    <t>O artigo propõe a construção de sistema capaz de auxiliar na construção colaborativa de MC's integrado com a base de dados do CmapTools</t>
  </si>
  <si>
    <t>auxilia no processo pedagógico, auxilia na aquisição de conhecimento</t>
  </si>
  <si>
    <t>http://cmc.ihmc.us/cmc2012papers/cmc2012-p102.pdf</t>
  </si>
  <si>
    <t>Concept Maps: Theory, Methodology, Technology Proc. of the Fifth Int. Conference on Concept Mapping Valletta, Malta 2012</t>
  </si>
  <si>
    <t>O estudo propõe a utilização de MC's para a organização de documentos, ainda é proposto um algoritmo capaz de criar MC's automáticamente  que representam o conteúdo dos documentos</t>
  </si>
  <si>
    <t>text mining, software proprio.</t>
  </si>
  <si>
    <t>utilização de testes propostos pelos pesquisadores</t>
  </si>
  <si>
    <t>ajuda a sumarizar documentos e compreender textos</t>
  </si>
  <si>
    <t>o algoritmo proposto é impreciso com textos muito grandes</t>
  </si>
  <si>
    <t>Taina Kaivola, Heikki Lokki University of Helsinki, Finland</t>
  </si>
  <si>
    <t>http://citeseerx.ist.psu.edu/viewdoc/download?doi=10.1.1.412.4161&amp;rep=rep1&amp;type=pdf</t>
  </si>
  <si>
    <t>Concept Maps: Making Learning Meaningful Proc. of Fourth Int. Conference on Concept Mapping J.Sánchez, A.J.Cañas, J.D.Novak, Eds. Viña del Mar, Chile, 2010</t>
  </si>
  <si>
    <t>O artigo propõe a utilização de MC's para otimizar a anotação de conteúdos, os conteúdos propostos são da ciencia da computação</t>
  </si>
  <si>
    <t>Otimo para adquirir conhecimento e memorizar assuntos complexos</t>
  </si>
  <si>
    <t>P.C. Vaishnavi, A. Ravi Prasath, B.T. Shobana</t>
  </si>
  <si>
    <t>http://ijact.in/index.php/ijact/article/viewFile/519/439</t>
  </si>
  <si>
    <t>Proceedings of National Conference on Communication and Informatics-2016, Organized by Department of Information Technology, Sri Venkateswara College of Engineering, Sriperumbudur</t>
  </si>
  <si>
    <t>O artigo apresenta uma iniciativa de uso dos MC's para avaliação do conhecimento dos alunos</t>
  </si>
  <si>
    <t>xml schema, software proprio</t>
  </si>
  <si>
    <t>Os autores implementam uma forma de avaliação própria onde é utilizada uma abordagem estrutural para atribuição da pontuação</t>
  </si>
  <si>
    <t>ajuda no processo de aprendizado, avaliação dos sistemas.</t>
  </si>
  <si>
    <t>Computers &amp; Education Volume 40, Issue 3, April 2003, Pages 217–235</t>
  </si>
  <si>
    <t>O artigo propõe a construção de um Inteligent tutoring system que utiliza MC's como base de aprendizado</t>
  </si>
  <si>
    <t xml:space="preserve">Sistema próprio, fuzzy theory </t>
  </si>
  <si>
    <t>coleta de dados a partir da utilização do software proposto</t>
  </si>
  <si>
    <t>util para avaliação e melhoria no aprendizado</t>
  </si>
  <si>
    <t>G. Pankaj Jain, Varadraj P. Gurupur, Jennifer L. Schroeder, and Eileen D. Faulkenberry</t>
  </si>
  <si>
    <t>http://ieeexplore.ieee.org/xpl/articleDetails.jsp?reload=true&amp;arnumber=6834769</t>
  </si>
  <si>
    <t>IEEE Transactions on Learning Technologies  (Volume:7 ,  Issue: 3 )</t>
  </si>
  <si>
    <t>The main purpose of this tool is to improve the use of artificial intelligence techniques in evaluating a student’s understanding of a particular topic of study using concept maps.</t>
  </si>
  <si>
    <t>Xml schema, CM-ED</t>
  </si>
  <si>
    <t>MC - uso de software que avalia o MC estruturalmente com mapa de expert</t>
  </si>
  <si>
    <t>POO, Engenharia de sw</t>
  </si>
  <si>
    <t>util para avaliação do conhecimento dos alunos e melhorar o processo de ensino</t>
  </si>
  <si>
    <t>#138, #332,#215,#28,#140,#259,#11,#367,#412,#582,#400</t>
  </si>
  <si>
    <t>S.-W. Chen, S. C. Lin, and K. E. Chang</t>
  </si>
  <si>
    <t>http://ieeexplore.ieee.org/stamp/stamp.jsp?tp=&amp;arnumber=956047</t>
  </si>
  <si>
    <t>IEEE TRANSACTIONS ON SYSTEMS, MAN, AND CYBERNETICS—PART B: CYBERNETICS, VOL. 31, NO. 5, OCTOBER 2001</t>
  </si>
  <si>
    <t>O estudo apresenta uma modificação de MC's implementados em um software que visa auxiliar na avaliação de alunos e no ensino</t>
  </si>
  <si>
    <t>Analise a partir do sistema criado e comparação com mapa de especialista</t>
  </si>
  <si>
    <t xml:space="preserve">util para avaliação, melhoria no aprendizado, ensino, avaliação do curruculum </t>
  </si>
  <si>
    <t>John W. Coffey, Thomas Reichherzer, Bernd Owsnick-Klewe, and Norman Wilde</t>
  </si>
  <si>
    <t>http://eprint.ihmc.us/221/</t>
  </si>
  <si>
    <t>Concept Maps: Theory, Methodology, Technology D985 Proc. of the Fifth Int. Conference on Concept Mapping A. J. Cañas, J. D. Novak, J. Vanhear, Eds. Valletta, Malta 2012</t>
  </si>
  <si>
    <t>O artigo propõe a utilização dos MCs para descrição de estruturas SOA ao qual foram implementados em um software que propõe que esta geração seja automática</t>
  </si>
  <si>
    <t>SOA</t>
  </si>
  <si>
    <t>Cmaptools  + COE plugin (COE that allows the automatic generation of concept maps from RDF and OWL ontologies and OWL/RDF ontologies from concept maps)</t>
  </si>
  <si>
    <t xml:space="preserve">Ajuda na modelagem do conhecimento, </t>
  </si>
  <si>
    <t>#405</t>
  </si>
  <si>
    <t>Computers &amp; Education - Computers &amp; Education 51 (2008) 1718–1728</t>
  </si>
  <si>
    <t>Proposta de um sistema de aprendizado capaz de melhorar o aprendizado de alunos por meio de MC's</t>
  </si>
  <si>
    <t>ajuda a representar de forma eficiente o conhecimento, promover o auto-conhecimento e a criatividade</t>
  </si>
  <si>
    <t>Sistema próprio, sugestores de termos</t>
  </si>
  <si>
    <t>questionário de percepções</t>
  </si>
  <si>
    <t>O artigo apresenta um ambiente colaborativo capaz de utilizar de mapas conceituais para modelar o conhecimento de uma disciplina do curso da ciencia da computação</t>
  </si>
  <si>
    <t>ajuda na solução de problemas, aprendizado, modelagem do conhecimento</t>
  </si>
  <si>
    <t>Education and Information Technologies 7:2, 169–188, 2002.</t>
  </si>
  <si>
    <t>VASSILIS KOMIS, NIKOLAOS AVOURIS, CHRISTOS FIDAS</t>
  </si>
  <si>
    <t>http://link.springer.com/article/10.1023%2FA%3A1020309927987</t>
  </si>
  <si>
    <t>March 31-April 1, 2006 – Indiana University Purdue University Fort Wayne (IPFW) 2006 Illinois-Indiana and North Central Joint Section Conference</t>
  </si>
  <si>
    <t>O artigo propõe o uso de MC's para melhoria do aprendizado de Ciencia da computação</t>
  </si>
  <si>
    <t>Marc Berges,  Peter Hubwieser</t>
  </si>
  <si>
    <t>http://dl.acm.org/citation.cfm?id=2462503</t>
  </si>
  <si>
    <t xml:space="preserve">Proceedings of the 18th ACM conference on Innovation and technology in computer science education Pages 291-296 </t>
  </si>
  <si>
    <t>O artigo descreve uma abordagem semiautomatica de extração de conhecimento e exibição por meio de MC's</t>
  </si>
  <si>
    <t>Poo</t>
  </si>
  <si>
    <t>resultado da utilização do software proposto</t>
  </si>
  <si>
    <t>ajuda na organização de conteúdo e expressar conhecimento</t>
  </si>
  <si>
    <t>#54,#228,#332,#162,#240, #79,#466</t>
  </si>
  <si>
    <t>2009 Agile Conference</t>
  </si>
  <si>
    <t>O artigo propõe a utilização de MC's para melhoria da comunicação em processos ágeis como o XP</t>
  </si>
  <si>
    <t>Gestão de projetos de software</t>
  </si>
  <si>
    <t>Melhora a comunicação e ajuda na abstração de problemas, manutenção e construção de softwares</t>
  </si>
  <si>
    <t>Entrevistas</t>
  </si>
  <si>
    <t>K.E.  Chang, Y.T. Sung &amp; S.F. Chen</t>
  </si>
  <si>
    <t>http://stanford.edu/dept/SUSE/projects/ireport/articles/concept_maps/concept-map%20scaffolding.pdf</t>
  </si>
  <si>
    <t>Journal of Computer Assisted Learning (2001) 17, 21-33</t>
  </si>
  <si>
    <t>O artigo descreve a aplicação de uma validação empírica da utilização de suporte da computação para construção de mapas conceituais</t>
  </si>
  <si>
    <t>Relacional com master map, Survey de impressões</t>
  </si>
  <si>
    <t>Auxilia na construção e representação do conhecimento</t>
  </si>
  <si>
    <t>pode ser dificil para iniciantes</t>
  </si>
  <si>
    <t>#278, #303,#79,#140,#409,#511</t>
  </si>
  <si>
    <t>Expert Systems with Applications Expert Systems with Applications 38 (2011) 11293–11299</t>
  </si>
  <si>
    <t>O artigo propõe a implementação de um sistema com uma ontologia capaz de ajudar os usuários a buscar informações e reduzir a sobrecarga cognitiva</t>
  </si>
  <si>
    <t xml:space="preserve">ajuda no aprendizado </t>
  </si>
  <si>
    <t>causa sobrecarga cognitiva</t>
  </si>
  <si>
    <t>Kuo-Kuang Chu , Chien-I Lee, Rong-Shi Tsai</t>
  </si>
  <si>
    <t>http://www.sciencedirect.com/science/article/pii/S0957417411004027</t>
  </si>
  <si>
    <t>Nian-Shing Chen, Kinshuk, Chun-Wang Wei, Hong-Jhe Chen</t>
  </si>
  <si>
    <t>http://www.sciencedirect.com/science/article/pii/S0360131506001497</t>
  </si>
  <si>
    <t>Computers &amp; Education Volume 50, Issue 3, April 2008, Pages 1009–1021</t>
  </si>
  <si>
    <t>O artigo propõe a criação de MC's para representação de conhecimento para e-learning, para isso foram utilizadas técnicas da computação e AI</t>
  </si>
  <si>
    <t>pode causar sobrecarga cognitiva</t>
  </si>
  <si>
    <t xml:space="preserve">mineração textual, sistema próprio, </t>
  </si>
  <si>
    <t xml:space="preserve">ajuda no mapeamento do conhecimento, </t>
  </si>
  <si>
    <t>survey de opiniões de experts sobre o resultado do software</t>
  </si>
  <si>
    <t>Educational Technology Research and Development Vol. 58, No. 1, Special Issue on Cognition and Learning Technology (February 2010), pp. 81-97</t>
  </si>
  <si>
    <t>O artigo apresenta um sistema que propõe uma ferramenta de auxilio para a pesquisa, aprendizado e ensino</t>
  </si>
  <si>
    <t>testes conduzidos pelos autores</t>
  </si>
  <si>
    <t>boa forma de representação de conteúdo e organização</t>
  </si>
  <si>
    <t>H.E. Herl , H.F. O'Neil Jr. b, G.K.W.K. Chung , J. Schacter</t>
  </si>
  <si>
    <t>http://www.sciencedirect.com/science/article/pii/S0747563299000266</t>
  </si>
  <si>
    <t>Computers in Human Behavior 15 (1999) 315±333</t>
  </si>
  <si>
    <t>O artigo apresenta uma pesquisa voltada a entender se a utilização de MC's para o ambiente educacional apoiado pela ciencia da computação por meio de softwares</t>
  </si>
  <si>
    <t>Mapa conceitual - relacional com mapa de expert</t>
  </si>
  <si>
    <t>Editor de MC's, construção colaborativa</t>
  </si>
  <si>
    <t>#533</t>
  </si>
  <si>
    <t>Journal of Computer Assisted Learning (2001) 17, 72-84</t>
  </si>
  <si>
    <t>O artigo mostra a implementação de um sistema de avaliação baseado em MC</t>
  </si>
  <si>
    <t>Sistema proprio,</t>
  </si>
  <si>
    <t>questionários</t>
  </si>
  <si>
    <t>ajuda a avaliar os alunos e melhorar o conhecimento</t>
  </si>
  <si>
    <t>NELI STOYANOVA AND PIET KOMMERS</t>
  </si>
  <si>
    <t>https://www.learntechlib.org/p/10783</t>
  </si>
  <si>
    <t>Jl. of Interactive Learning Research (2002) 13(1/2), 111-133</t>
  </si>
  <si>
    <t>O estudo propõe uma validação da aplicação de MC's para melhoria na construção de conhecimento apoiado por ferramentas computacionais</t>
  </si>
  <si>
    <t>CM editor</t>
  </si>
  <si>
    <t>Testes aplicados pelos autores</t>
  </si>
  <si>
    <t>Ajuda no processo de aprendizado.</t>
  </si>
  <si>
    <t>#278, #82,#425,#441</t>
  </si>
  <si>
    <t>Incremental student modelling and reflection by verified concept mapping</t>
  </si>
  <si>
    <t>Assessment based on linkage patterns in concept maps</t>
  </si>
  <si>
    <t>Googling from a Concept Map: Towards Automatic Concept-Map-Based Query Formation.</t>
  </si>
  <si>
    <t>Towards Automatic Support for Augmenting Concept Maps with Documents.</t>
  </si>
  <si>
    <t>Laurent CIMOLINO, Judy KAY, Amanda MILLER</t>
  </si>
  <si>
    <t>http://www.cs.usyd.edu.au/~aied/vol5/vol5_cimolino.pdf</t>
  </si>
  <si>
    <t>AIED2003 : supplementary proceedings, 2003 (ISBN: 1864875720)</t>
  </si>
  <si>
    <t>O artigo propõe um software de edição de MC's que apoia o ensino</t>
  </si>
  <si>
    <t>software proprio</t>
  </si>
  <si>
    <t>Survey</t>
  </si>
  <si>
    <t>Auxilia na modelagem do conhecimento</t>
  </si>
  <si>
    <t>CHEN-CHUNG LIU+, PING-HSING DON AND CHUN-MING TSAI</t>
  </si>
  <si>
    <t>http://www.iis.sinica.edu.tw/JISE/2005/200509_04.pdf</t>
  </si>
  <si>
    <t>JOURNAL OF INFORMATION SCIENCE AND ENGINEERING 21, 873-890 (2005)</t>
  </si>
  <si>
    <t xml:space="preserve">A proposta do artigo e a implementação de um software para auxílio no processo pedagógico </t>
  </si>
  <si>
    <t>software próprio</t>
  </si>
  <si>
    <t>Auxilia no processo pedagógico</t>
  </si>
  <si>
    <t>David Leake, Ana Maguitman, Thomas Reichherzer, Alberto J. Cañas, Marco Carvalho, Marco Arguedas, Tom Eskridge</t>
  </si>
  <si>
    <t>http://cmc.ihmc.us/papers/cmc2004-225.pdf</t>
  </si>
  <si>
    <t xml:space="preserve">Concept Maps: Theory, Methodology, Technology Proc. of the First Int. Conference on Concept Mapping Pamplona, Spain 2004 </t>
  </si>
  <si>
    <t>O artigo propõe utilizar algoritmos computacionais capazes de transformar MC's para refinamentos de querys de busca</t>
  </si>
  <si>
    <t>Util para o refinamento de querys e ajudar na busca de conteúdos</t>
  </si>
  <si>
    <t>Thomas Reichherzer and David Leake</t>
  </si>
  <si>
    <t>http://citeseerx.ist.psu.edu/viewdoc/download?doi=10.1.1.94.3407&amp;rep=rep1&amp;type=pdf</t>
  </si>
  <si>
    <t>O artigo propõe um software capaz de agrupar documentos sobre determinado dominio e auxiliar usuários do cmaptools na construção dos MC's, a iniciativa visa a organização de arquivos</t>
  </si>
  <si>
    <t>testes aplicados pelos pesquisadores - MC's relacional com mapa de expert</t>
  </si>
  <si>
    <t>auxilia na organização do conhecimento, processo de busca e modelagem</t>
  </si>
  <si>
    <t xml:space="preserve"> CmapTools</t>
  </si>
  <si>
    <t xml:space="preserve"> Sistema próprio</t>
  </si>
  <si>
    <t>Compara o sistema proposto com tecnicas tradicionais de ensino</t>
  </si>
  <si>
    <t>Tatjana Hilbert, Matthias Nückles, University of Goettingen, Educational Psychology</t>
  </si>
  <si>
    <t>http://dl.acm.org/citation.cfm?id=1599855</t>
  </si>
  <si>
    <t>Hashing</t>
  </si>
  <si>
    <t>Total NP</t>
  </si>
  <si>
    <t>Total P</t>
  </si>
  <si>
    <t>Total MC</t>
  </si>
  <si>
    <t>Total MC+P</t>
  </si>
  <si>
    <t>World Applied Sciences Journal 20 (1): 34-39, 2012 ISSN 1818-4952</t>
  </si>
  <si>
    <t>#366</t>
  </si>
  <si>
    <t>#367</t>
  </si>
  <si>
    <t>#376</t>
  </si>
  <si>
    <t>#378</t>
  </si>
  <si>
    <t>#390</t>
  </si>
  <si>
    <t>#393</t>
  </si>
  <si>
    <t>#397</t>
  </si>
  <si>
    <t>#400</t>
  </si>
  <si>
    <t>#403</t>
  </si>
  <si>
    <t>#404</t>
  </si>
  <si>
    <t>#407</t>
  </si>
  <si>
    <t>#409</t>
  </si>
  <si>
    <t>#412</t>
  </si>
  <si>
    <t>#425</t>
  </si>
  <si>
    <t>#428</t>
  </si>
  <si>
    <t>#434</t>
  </si>
  <si>
    <t>#440</t>
  </si>
  <si>
    <t>#441</t>
  </si>
  <si>
    <t>#457</t>
  </si>
  <si>
    <t>#464</t>
  </si>
  <si>
    <t>#466</t>
  </si>
  <si>
    <t>#474</t>
  </si>
  <si>
    <t>#511</t>
  </si>
  <si>
    <t>#515</t>
  </si>
  <si>
    <t>#519</t>
  </si>
  <si>
    <t>#523</t>
  </si>
  <si>
    <t>#532</t>
  </si>
  <si>
    <t>#542</t>
  </si>
  <si>
    <t>#579</t>
  </si>
  <si>
    <t>#580</t>
  </si>
  <si>
    <t>#582</t>
  </si>
  <si>
    <t>#601</t>
  </si>
  <si>
    <t>#604</t>
  </si>
  <si>
    <t>#607</t>
  </si>
  <si>
    <t>#608</t>
  </si>
  <si>
    <t>Varadraj P. Gurupur,; G. Pankaj Jainb, , Ramaraju Rudrarajuc;</t>
  </si>
  <si>
    <t>Smart Concept Map Generation for Learning Using Class of Hash Functions</t>
  </si>
  <si>
    <t>A learning environment based on knowledge storage and retrieval using concept maps</t>
  </si>
  <si>
    <t>Grupo 2</t>
  </si>
  <si>
    <t>IEEE SOUTHEASTCON 2014</t>
  </si>
  <si>
    <t>O artigo propõe a construção de um plugin de navegador que por meio de MC's auxiliaria em adquirir conhecimento e conectar conceitos</t>
  </si>
  <si>
    <t>auxilia a realizar a conexão entre pontos e conceitos, adquirir conhecimento</t>
  </si>
  <si>
    <t>O trabalho propõe o uso de MC's para melhorar as habilidades de resolução de problemas e o teste foi feito na área de Ciencia da computação</t>
  </si>
  <si>
    <t>POO</t>
  </si>
  <si>
    <t>questionário de opiniões</t>
  </si>
  <si>
    <t>ajuda na resolução de problemas</t>
  </si>
  <si>
    <t>Byron Marshall, Hsinchun Chen, and Therani Madhusudan</t>
  </si>
  <si>
    <t>http://people.oregonstate.edu/~marshaby/Papers/MatchKnowledgeElements_PrePrintVersion.pdf</t>
  </si>
  <si>
    <t>Matching Knowledge Elements in Concept Maps using a Similarity Flooding Algorithm 1 of 13 Accepted by Decision Support Systems (DSS) October, 2005</t>
  </si>
  <si>
    <t>Propõe a aplicação de um algoritmo de flooding para a avaliação de MC's e auxiliar em um sistema de ensino</t>
  </si>
  <si>
    <t>o sistema proposto é util para avaliação do conhecimento</t>
  </si>
  <si>
    <t>General</t>
  </si>
  <si>
    <t>Software Engineering</t>
  </si>
  <si>
    <t>Artificial Intelligence</t>
  </si>
  <si>
    <t>Database</t>
  </si>
  <si>
    <t>Human-Computer Interaction</t>
  </si>
  <si>
    <t>Programming Languages</t>
  </si>
  <si>
    <t>Others</t>
  </si>
  <si>
    <t>Not Mention</t>
  </si>
  <si>
    <t>Text Mining</t>
  </si>
  <si>
    <t>Paper and Pen</t>
  </si>
  <si>
    <t>Own System</t>
  </si>
  <si>
    <t>Ontologies</t>
  </si>
  <si>
    <t>Collaborative Construction</t>
  </si>
  <si>
    <t xml:space="preserve">Xml Schema </t>
  </si>
  <si>
    <t>Not specified or General</t>
  </si>
  <si>
    <t>Learning Level Evaluation</t>
  </si>
  <si>
    <t>Knowledge Organization</t>
  </si>
  <si>
    <t>Assistance in Teaching and Learning</t>
  </si>
  <si>
    <t>Intelligent Knowledge System</t>
  </si>
  <si>
    <t xml:space="preserve">Survey </t>
  </si>
  <si>
    <t>Comparison with CMs generated by experts</t>
  </si>
  <si>
    <t>Flexible structure and easy to understand</t>
  </si>
  <si>
    <t>Knowledge sharing</t>
  </si>
  <si>
    <t>Knowledge representation</t>
  </si>
  <si>
    <t>Cognitive overload</t>
  </si>
  <si>
    <t>Increased workload</t>
  </si>
  <si>
    <t>Difficulty in creating the CMs</t>
  </si>
  <si>
    <t>Pedagogical contribution</t>
  </si>
  <si>
    <t>Scalability</t>
  </si>
  <si>
    <t>#138,#57,#273,#120,#289,#202,#320,#41,#204</t>
  </si>
  <si>
    <t>#44,#355,#289,#124,#259,#153</t>
  </si>
  <si>
    <t>Sistemas próprios para construção dos MCs e também construção colaborativa e papel e caneta também foi usado para avaliação e comparação</t>
  </si>
  <si>
    <t>http://www.sciencedirect.com/science/article/pii/S0360131513002686</t>
  </si>
  <si>
    <t>http://www.sciencedirect.com/science/article/pii/S0360131510000059</t>
  </si>
  <si>
    <t>Mining concept maps from news stories for measuring civic scientific literacy in media</t>
  </si>
  <si>
    <t>Effects of an integrated concept mapping and web-based problemsolving approach on students’ learning achievements, perceptions and cognitive loads</t>
  </si>
  <si>
    <t>#650</t>
  </si>
  <si>
    <t>#652</t>
  </si>
  <si>
    <t>Computers &amp; Education 55 (2010) 165–177</t>
  </si>
  <si>
    <t xml:space="preserve">O trabalho minerou 2 anos de documentos produzidos por um periódico chamado SLIM, os MCs foram usados para para expressar o conhecimento minerado </t>
  </si>
  <si>
    <t>Mineração textual, sistema próprio</t>
  </si>
  <si>
    <t>Revisão de experts, Não explica muito bem</t>
  </si>
  <si>
    <t xml:space="preserve">Fácil visualização, util para avaliação, </t>
  </si>
  <si>
    <t>Computers &amp; Education 71 (2014) 77–86</t>
  </si>
  <si>
    <t>Auxilia no aprendizado,</t>
  </si>
  <si>
    <t>Sobrecarga cognitiva</t>
  </si>
  <si>
    <t>Questionario de avaliação dos alunos, pre-test e post test</t>
  </si>
  <si>
    <t>Apresenta o software CM-Quest, no qual o objetivo é investigar a efetividade do uso de uma ferramenta web no ensino de alunos. A ferramenta é baseada no uso de mcs</t>
  </si>
  <si>
    <t>Yuen-Hsien Tseng, Chun-Yen Chang, Shu-Nu Chang Rundgren, Carl-Johan Rundgren</t>
  </si>
  <si>
    <t>Gwo-Jen Hwang, Fan-Ray Kuo, Nian-Shing Chen, Hsueh-Ju Ho</t>
  </si>
  <si>
    <t>#79,#140,#428,#440,#579,#466,#523,#650</t>
  </si>
  <si>
    <t>#334,#44,#120,#289,#124,#178,#259,#523,#519,#652</t>
  </si>
  <si>
    <t>#334,#44,#120,#289,#124,#178,#259,#523,#519,##652</t>
  </si>
  <si>
    <t>#41,#240,#131, #155, #148, #44, #303, #143,#191,#409,#334,#63,#228,#215,#650</t>
  </si>
  <si>
    <t>#23,#303,#44,#63,#124,#259,#89,#78,#579,#582,#405</t>
  </si>
  <si>
    <t>#312,#45,#73,#357,#119,#155,171,#198,#358,#299,#283,#393, #523</t>
  </si>
  <si>
    <t>#321,#269,#131,#28,#11,#376,#409</t>
  </si>
  <si>
    <t>#31,#204, #412,#607,#206</t>
  </si>
  <si>
    <t>#232,#191,#123,#167,#193,#337,#271,#519,#84</t>
  </si>
  <si>
    <t>#203,#604</t>
  </si>
  <si>
    <t>#104,#148,#601</t>
  </si>
  <si>
    <t>#43,#275,#215,#428,#608,#518</t>
  </si>
  <si>
    <t>#334, #15,#302,#235,#118,#153,#397</t>
  </si>
  <si>
    <t>#10,#178,#404,#511</t>
  </si>
  <si>
    <t>#143,#71,#101,#140,#340,#67,#367,#400,#652</t>
  </si>
  <si>
    <t>#40, #327,#355, #116,#440,#457,#515, #580,#650</t>
  </si>
  <si>
    <t>#23, #228,#120,#79,#203,#283, #428</t>
  </si>
  <si>
    <t>#215,#28,#31</t>
  </si>
  <si>
    <t>#91, #232, #43,#269,#273,#357,#44,#101,#104,#119,#198,#355,#299, #275,#215,#140,#204,#271,#67,#153,#204,#366, #428,#579,#466,#523,#607,#608,#650</t>
  </si>
  <si>
    <t>#334,#171,#259,#340,#367,#440,#405</t>
  </si>
  <si>
    <t>#138, #143, #278, #332,#303,#84,#327,#155,#358,#299,#116,#193,#302,#178,#409,#582,#400,#404,#533</t>
  </si>
  <si>
    <t>#82, #312, #321,#10,#15,#43, #73, #191,#327,#357,#44, #71,#101,#104,#119,#120,#123,#148,#155,#162,#167,#230,#253,#355,#299,#131,#240,#275,#285,#337,#215,#28,#63,#124,#140,#178,#202,#235,#320,#11,#41,#89,#118,#78,#366,#376, #393,#397,#412,#457,#515,#579,#580,#425,#511,#523,#519,#441,#601,#604,#518,#652</t>
  </si>
  <si>
    <t>#303,#327, #171,#230,#358,#193,#400,#466</t>
  </si>
  <si>
    <t>#312,#71,#78</t>
  </si>
  <si>
    <t>#131,#193,#275</t>
  </si>
  <si>
    <t>#278, #334, #228,#10,#285,#63,#259,#283,#204,#367,#440,#400</t>
  </si>
  <si>
    <t>#15,#43,#57,#73,#84,#191,#273,#357,#44,#101,#104,#119,#120,#123,#148,#162,#167,#198,#355,#299,#116,#240,#302,#337,#215,#28,#31,#79,#124,#140,#178,#202,#204,#235,#271,#320,#11,#41,#67,#89,#118,#203,#153,#366,#376,#393,#397, #409,#412,#457,#515,#579,#580,#582,#404,#425,#511,#523,#519,#533,#441,#601,#604, #607,#608,#253,#143,#206,#518,#650,#652</t>
  </si>
  <si>
    <t>#162,#131,#89</t>
  </si>
  <si>
    <t>#45,#191,#116</t>
  </si>
  <si>
    <t>#303,#15, #43,#27,#104,#148,#171,#358,#215,#259,#78</t>
  </si>
  <si>
    <t>#143,#140</t>
  </si>
  <si>
    <t>#138, #232, #82, #312, #332,#10,#15,#84,#112, #71,#120,#123,#167,#171,#198,#358,#131,#289,#302,#337,#215,#28,#63,#259,#340,#78,#204,#367, #409,#580,#582,#400,#405,#441</t>
  </si>
  <si>
    <t>#155,#235,#118,#283</t>
  </si>
  <si>
    <t>#321, #43,#57, #73,#112,#184,#269,#273,#357,#44,#101, #104,#119,#120,#148,#230,#355,#299,#193,#240,275,#215,#28,#31, #124,#178,#202,#271,#320,#11,#41,#67,#89,#203,#153,#366,#376, #393,#397, #412,#440,#457,#515,#579,#404,#425, #466,#511,#523,#519,#533,#601,#604,#607,#608,#253,#518,#650,#652</t>
  </si>
  <si>
    <t>#334, #303,#191,#273,#155,#230,#358,#116,#193,#302,#63,#79,#140,#118,#78,#376,#409,#440,#511,#533,#608,#240,#367</t>
  </si>
  <si>
    <t>#10,#204,#271,#404,#652</t>
  </si>
  <si>
    <t>#359,#167,#215,#320,#428,#425,#466,#607,#67,#518</t>
  </si>
  <si>
    <t>#43,#57,#84, #184,#327,#357,#120,#123,#171,#198,#230,#358,#299,#193,#275,#289,#215,#124,#178,#235,#41,#89,#393,#397,#579,#441,#608,#253,#652</t>
  </si>
  <si>
    <t>#82, #312, #332,#15,#73,#71,#162,#131,#337,#215,#124,#202,#235,#340,#11,#78,#376,#409,#457,#580,#400,#511#519,#601,#604</t>
  </si>
  <si>
    <t>#23, #28,#31,#45,#91,#101,#119,#148,#153,#203, #228, #232,#269, #283, #355, #366, #405, #412, #515, #519</t>
  </si>
  <si>
    <t>#79,#140,#428,#579,#466,#523,#650</t>
  </si>
  <si>
    <t>#228, #54, #23, #191,#273,#204,#367,#523</t>
  </si>
  <si>
    <t>#303,#191,#299</t>
  </si>
  <si>
    <t>#273,#358,#215,#31,#79,#259,#519</t>
  </si>
  <si>
    <t>#278, #232, #43,#327,#357,#44,#71,#119,#120,#123,#167,#358,#299,#131,#240,#289,#302,#337,#215,#31,#63,#124,#235,#320,#11,#89,#118,#78, #204,#397,#412,#515,#400,#404,#511,#533,#604,#269</t>
  </si>
  <si>
    <t>#334, #73,#119,#337,#215,#28,#271,#340,#89,#78</t>
  </si>
  <si>
    <t>#91, #228, #23, #54, #82,#15,#57,#101,#119,#162,#299,#131,#193,#275,#337,#215,#28,#79,#340,#89,#409,#428,#650</t>
  </si>
  <si>
    <t>#143, #10,#355,#299,#28,#202,#259,#271,#320,#153,#428,#579,#405,#425,#519,#601,#607,#608,#104</t>
  </si>
  <si>
    <t>#228,#43, #57, #44, #171,#198,#193,#275,#289,#302,#337,#215,#63,#79,#140,#235,#259,#67,#89,#203,#283,#367,#428, #440,#457,#466</t>
  </si>
  <si>
    <t>#138,#84,#155,#358,#299,#116,#193,#337,#215,#63,#79,#140,#271,#78,#376,#409,#582,#400,#650</t>
  </si>
  <si>
    <t>#321, #228,#10,#43, #57, #73, #269,#273,#119,#123,#355,#299,#289,#215,#28,#63,#79,#124,#140,#178,#202,#235,#259,#320,#340,#41,#89,#118,#366,#376,#393,#412,#515,#580,#582,#466,#511,#523,#519,#533,#441,#608,#253,#518,#652</t>
  </si>
  <si>
    <t>#321, #228,#10,#43, #57, #73, #269,#273,#119,#123,#355,#299,#289,#215,#28,#63,#79,#124,#140,#178,#202,#235,#259,#320,#340,#41,#89,#118,#366,#376,#393,#412,#515,#580,#582,#466,#511,#523,#519,#533,#441,#608,#253,#518</t>
  </si>
  <si>
    <t>#228, #54, #23, #191,#273,#204,#367,#523,#206,#45,#191</t>
  </si>
  <si>
    <t>#271,#31,#101,#457, #10,#271,#334,#79,#143,#140,#162,#131,#89</t>
  </si>
  <si>
    <t>Concept Map Mining</t>
  </si>
  <si>
    <t xml:space="preserve">Considerar esses itens </t>
  </si>
  <si>
    <t>Leake2001</t>
  </si>
  <si>
    <t>Blecic2007</t>
  </si>
  <si>
    <t>Fan2009</t>
  </si>
  <si>
    <t>Portmann2012</t>
  </si>
  <si>
    <t>Graudina2011</t>
  </si>
  <si>
    <t>Iqbal2013</t>
  </si>
  <si>
    <t>Coffey2007</t>
  </si>
  <si>
    <t>Tseng2007</t>
  </si>
  <si>
    <t>Sanyal2015</t>
  </si>
  <si>
    <t>Zanetti2006</t>
  </si>
  <si>
    <t>AlvarezBermejo2015</t>
  </si>
  <si>
    <t>Yoon2014</t>
  </si>
  <si>
    <t>Arruarte2014</t>
  </si>
  <si>
    <t>Tomoto2011</t>
  </si>
  <si>
    <t>Qasim2013</t>
  </si>
  <si>
    <t>Arruarte2012</t>
  </si>
  <si>
    <t>Hilbert2008</t>
  </si>
  <si>
    <t>Roy2010</t>
  </si>
  <si>
    <t>Buendia-garcia2012</t>
  </si>
  <si>
    <t>Gaines1995</t>
  </si>
  <si>
    <t>Anal2015</t>
  </si>
  <si>
    <t>Marshall2003</t>
  </si>
  <si>
    <t>Lukashenko2010</t>
  </si>
  <si>
    <t>Kristensen2009</t>
  </si>
  <si>
    <t>Lahti2011</t>
  </si>
  <si>
    <t>Molinari2008</t>
  </si>
  <si>
    <t>Atapattu2014</t>
  </si>
  <si>
    <t>Huang2012</t>
  </si>
  <si>
    <t>Florea2007</t>
  </si>
  <si>
    <t>Gurupur2015</t>
  </si>
  <si>
    <t>Chiu2003</t>
  </si>
  <si>
    <t>Sangin2008</t>
  </si>
  <si>
    <t>Zumbach2001</t>
  </si>
  <si>
    <t>Burdescu2008</t>
  </si>
  <si>
    <t>Leake2014</t>
  </si>
  <si>
    <t>Rueda2009</t>
  </si>
  <si>
    <t>Charsky2011</t>
  </si>
  <si>
    <t>Tobergte2013</t>
  </si>
  <si>
    <t>Brandsteidl2010</t>
  </si>
  <si>
    <t>Tegos2015</t>
  </si>
  <si>
    <t>Watson2005</t>
  </si>
  <si>
    <t>Grundspenkis2008</t>
  </si>
  <si>
    <t>Hubwieser2009</t>
  </si>
  <si>
    <t>Koch2015</t>
  </si>
  <si>
    <t>Apted2004</t>
  </si>
  <si>
    <t>Mohamed2013</t>
  </si>
  <si>
    <t>Dogan2016</t>
  </si>
  <si>
    <t>Arruarte2008a</t>
  </si>
  <si>
    <t>Attarzadeh2009a</t>
  </si>
  <si>
    <t>Luchini2003</t>
  </si>
  <si>
    <t>Biswas2009</t>
  </si>
  <si>
    <t>DeLaChica2007</t>
  </si>
  <si>
    <t>Wang2008</t>
  </si>
  <si>
    <t>Zheng2015</t>
  </si>
  <si>
    <t>Harrow2007</t>
  </si>
  <si>
    <t>Upchurch2002</t>
  </si>
  <si>
    <t>Ladkin2005</t>
  </si>
  <si>
    <t>Kristensen2011</t>
  </si>
  <si>
    <t>Rigby2009</t>
  </si>
  <si>
    <t>Berges2012</t>
  </si>
  <si>
    <t>Calvo2011a</t>
  </si>
  <si>
    <t>Martinez-Maldonado2015</t>
  </si>
  <si>
    <t>Leon2008</t>
  </si>
  <si>
    <t>Matthews2010</t>
  </si>
  <si>
    <t>Larraza-Mendiluze2013</t>
  </si>
  <si>
    <t>Yamashita2009</t>
  </si>
  <si>
    <t>Roy2008</t>
  </si>
  <si>
    <t>Snider2014</t>
  </si>
  <si>
    <t>Chung2010</t>
  </si>
  <si>
    <t>Krudysz2011</t>
  </si>
  <si>
    <t>Hubwieser2011</t>
  </si>
  <si>
    <t>Kremer1994</t>
  </si>
  <si>
    <t>Gurupur2014</t>
  </si>
  <si>
    <t>An interactive concept map approach to supporting mobile learning activities for natural science courses</t>
  </si>
  <si>
    <t>Hwang2011</t>
  </si>
  <si>
    <t>Lee2009</t>
  </si>
  <si>
    <t>Jain2014</t>
  </si>
  <si>
    <t>Chen2001</t>
  </si>
  <si>
    <t>Coffey2012</t>
  </si>
  <si>
    <t>Anohina2007a</t>
  </si>
  <si>
    <t>McClellan2004</t>
  </si>
  <si>
    <t>Komis2002</t>
  </si>
  <si>
    <t>Valerio2006</t>
  </si>
  <si>
    <t>Kommers2002</t>
  </si>
  <si>
    <t>Starr2010</t>
  </si>
  <si>
    <t>Berges2013</t>
  </si>
  <si>
    <t>Chang2001</t>
  </si>
  <si>
    <t>Canas2010</t>
  </si>
  <si>
    <t>Marshall2006a</t>
  </si>
  <si>
    <t>Chen2008</t>
  </si>
  <si>
    <t>Chu2011</t>
  </si>
  <si>
    <t>Herl1999</t>
  </si>
  <si>
    <t>Valerio2012</t>
  </si>
  <si>
    <t>Kaivola2010</t>
  </si>
  <si>
    <t>Vaishnavi2016</t>
  </si>
  <si>
    <t>Concept Map Based Approach for analysing Student ’ s Level of L earning</t>
  </si>
  <si>
    <t>Cimolino2003</t>
  </si>
  <si>
    <t>Leake2004</t>
  </si>
  <si>
    <t>Reichherzer2006</t>
  </si>
  <si>
    <t>Liu2005</t>
  </si>
  <si>
    <t>Tseng2010</t>
  </si>
  <si>
    <t>Hwang2014</t>
  </si>
  <si>
    <t>Gary12</t>
  </si>
  <si>
    <t>Atapattu2015a</t>
  </si>
  <si>
    <t>Marshall2006b</t>
  </si>
  <si>
    <t>Faily12</t>
  </si>
  <si>
    <t>Atapattu2015b</t>
  </si>
  <si>
    <t>Anohina2007b</t>
  </si>
  <si>
    <t>Kof10</t>
  </si>
  <si>
    <t>Software Visual Representation</t>
  </si>
  <si>
    <t>#15,#43,#57, 3,#84,#357,#44,#101,#104,#119,#120,#123,#148,#162,#167,#198,#355,#299,#116,#240,#302,#337,#215,#28,#31,#79,#124,#140,#178,#202,#204,#235,#271,#320,#11,#41,#67,#89,#118,#203,#153,#366,#376,#393,#397,#409,#412,#457,#515,#579,#580,#582,#404,#407,#425,#511,#523,#519,#533,#441,#601,#604, #607,#608,#253,#143,#206,#518,#650,#652,#405,#91, #332,#155,#340, #82</t>
  </si>
  <si>
    <t>#332, #54, #228,#191,#273</t>
  </si>
  <si>
    <t>#303,#327, #171,#230,#358,#193,#400,#466,#131,#275</t>
  </si>
  <si>
    <t>#54,#104,#215,#320, #11,#425,#533</t>
  </si>
  <si>
    <t>#54,#104,#215,#320, #11,#425,#533,#73</t>
  </si>
  <si>
    <t xml:space="preserve">Not Mention or Others </t>
  </si>
  <si>
    <t xml:space="preserve">Concept Map Editor </t>
  </si>
  <si>
    <t>Support computational to comparison</t>
  </si>
  <si>
    <t>#138, #332, #321,#259,#582</t>
  </si>
  <si>
    <t>Structural analysis</t>
  </si>
  <si>
    <t>#143, #278,#327,#44,#457,#400, #198,#71, #104,#138</t>
  </si>
  <si>
    <t>Relation with expert map</t>
  </si>
  <si>
    <t>Williams2012</t>
  </si>
  <si>
    <t>#278, #334, #228,#10,#63,#259,#283,#204,#367,#440,#405</t>
  </si>
  <si>
    <t>#303,#15, #43,#104,#148,#171,#358,#215,#259,#78</t>
  </si>
  <si>
    <t>#91, #228, #23, #54, #82,#15,#57,#101,#162,#299,#131,#193,#275,#215,#79,#409,#428,#334, #73,#119,#337,#28,#271,#340,#89,#78,#650</t>
  </si>
  <si>
    <t>#278, #232,#43,#327,#357,#44,#71,#119,#120,#123,#167,#358,#131,#240,#289,#302,#337,#31,#63,#124,#235,#320,#11,#89,#118, #198, #204,#397,#412,#515,#400,#404,#511,#533,#604,#269,#303,#191,#138,#84,#155,#299,#116,#193,#215,#79,#140,#271,#78,#376,#409,#582,#650,#652</t>
  </si>
  <si>
    <t>#143, #10,#355,#28,#202,#259,#271,#320,#153,#428,#579,#405,#425,#519,#601,#607,#608,#104,#228,#43, #57, #44, #171,#198,#193,#275,#289,#302,#215,#63,#79,#140,#235,#67,#89,#203,#283,#367, #440,#457,#466</t>
  </si>
  <si>
    <t>#82, #312,#321,#10,#15, #43, #73,#191,#327,#357,#44, #71,#101,#104,#119,#120,#123,#148,#155,#162,#167,#230,#253,#355,#299,#131,#240,#275,#337,#215,#28,#63,#124,#140,#178,#202,#235,#320,#11,#41,#89,#118,#78,#366,#376, #393,#397,#412,#457,#515,#579,#580,#425,#511,#523,#519,#441,#601,#604,#518,#652</t>
  </si>
  <si>
    <t>#91, #232, #43,#269,#273,#357,#44,#101,#104,#119,#198,#355,#299, #275,#140,#204,#271,#67,#153 #428,#579,#466,#523,#607,#608,#23, #228,#120,#79,#203,#283,#215,#28,#31,#650</t>
  </si>
  <si>
    <t>#321,#43,#57, #73,#269,#273,#357,#44,#101, #104,#119,#120,#148,#230,#355,#299,#193,#240,275,#215,#28,#31, #124,#178,#202,#271,#320,#11,#41,#67,#89,#203,#153,#366,#376,#393,#397,#412,#440,#457,#515,#579,#404,#425, #466,#511,#523,#519,#533,#601,#604,#607,#608,#253,#518,#650,#652</t>
  </si>
  <si>
    <t>#63,#259,#405</t>
  </si>
  <si>
    <t xml:space="preserve"> #171, #358</t>
  </si>
  <si>
    <t>#10, #63</t>
  </si>
  <si>
    <t>#228, #10, #283, #204</t>
  </si>
  <si>
    <t>#334,#259,#367, #440, #405</t>
  </si>
  <si>
    <t>#327, #230,#131</t>
  </si>
  <si>
    <t>,, ,,,,,,,</t>
  </si>
  <si>
    <t>#171,#275</t>
  </si>
  <si>
    <t>#303, #327, #358, #193, #400,#275</t>
  </si>
  <si>
    <t>Subarea Ling de Programação X tool</t>
  </si>
  <si>
    <t>#303,#358</t>
  </si>
  <si>
    <t>#171, #400, #131</t>
  </si>
  <si>
    <t>#230, #193, #466, #275</t>
  </si>
  <si>
    <t>BibtexKey</t>
  </si>
  <si>
    <t>#</t>
  </si>
  <si>
    <t>When and where were the studies published?</t>
  </si>
  <si>
    <t>Systematic Mapping - Final Result</t>
  </si>
  <si>
    <t>This spreadsheet contains the final articles selected in the mapping. It will be on this set of articles that the research questions should be analyzed.</t>
  </si>
  <si>
    <t>Title</t>
  </si>
  <si>
    <t>Year</t>
  </si>
  <si>
    <t>Results for Question 01</t>
  </si>
  <si>
    <t>Articles</t>
  </si>
  <si>
    <t>Publications Quantity</t>
  </si>
  <si>
    <t>Subarea Software Engineering x Year</t>
  </si>
  <si>
    <t>Subarea Ling Programming x Year</t>
  </si>
  <si>
    <t>Results for Question 02</t>
  </si>
  <si>
    <t>What is the purpose of applying MCs in computer science?</t>
  </si>
  <si>
    <t>Classification</t>
  </si>
  <si>
    <t>Article Id</t>
  </si>
  <si>
    <t>Quantity</t>
  </si>
  <si>
    <t>Learning index assessment</t>
  </si>
  <si>
    <t>Organization of learning resources</t>
  </si>
  <si>
    <t>Visual representation for software evaluation, creation or maintenance</t>
  </si>
  <si>
    <t>Assist in learning and knowledge acquisition</t>
  </si>
  <si>
    <t>Visual representation of information extracted for the end user</t>
  </si>
  <si>
    <t>Help to understand the connections between the subjects of a course curriculum</t>
  </si>
  <si>
    <t>General Purposes</t>
  </si>
  <si>
    <t>Article ID</t>
  </si>
  <si>
    <t>Subarea Software Engineering X Purpose</t>
  </si>
  <si>
    <t>Subarea Ling Programming X Purpose</t>
  </si>
  <si>
    <t>Results for question 03</t>
  </si>
  <si>
    <t>What different sub-areas has the application of MCs been presented?</t>
  </si>
  <si>
    <t>Hypermedia</t>
  </si>
  <si>
    <t>Artificial intelligence</t>
  </si>
  <si>
    <t>Creation of ontologies</t>
  </si>
  <si>
    <t>Operating systems (I / O)</t>
  </si>
  <si>
    <t>Human Computer Interaction</t>
  </si>
  <si>
    <t>Not Specified</t>
  </si>
  <si>
    <t>Hardware engineering</t>
  </si>
  <si>
    <t>Programming languages, and paradigms</t>
  </si>
  <si>
    <t>Games</t>
  </si>
  <si>
    <t>Programming logic</t>
  </si>
  <si>
    <t>Software security</t>
  </si>
  <si>
    <t>What instruments (eg tools, methods) were used to develop the identified MCs?</t>
  </si>
  <si>
    <t>Tool or technique</t>
  </si>
  <si>
    <t>Modules and tools for automated suggestion of terms and relationships (Discerner, extender)</t>
  </si>
  <si>
    <t>Own system for building MC's or processing</t>
  </si>
  <si>
    <t>Grouping technique of similar concepts</t>
  </si>
  <si>
    <t>Collaborative construction - group consensus</t>
  </si>
  <si>
    <t>Paper and pen</t>
  </si>
  <si>
    <t>knowledge assessment quizzes</t>
  </si>
  <si>
    <t>does not mention methods or tools</t>
  </si>
  <si>
    <t>Tool</t>
  </si>
  <si>
    <t>Method</t>
  </si>
  <si>
    <t>Results for question 05</t>
  </si>
  <si>
    <t>What are the guidelines or mechanisms used to validate the identified MCs?</t>
  </si>
  <si>
    <t>Search validation</t>
  </si>
  <si>
    <t>Data collection based on user behavior or proposed software logs</t>
  </si>
  <si>
    <t>Use of test results from the academic institution that the student belongs to or application of knowledge tests applied by researchers.</t>
  </si>
  <si>
    <t>No rating</t>
  </si>
  <si>
    <t>Control</t>
  </si>
  <si>
    <t>Evaluation</t>
  </si>
  <si>
    <t>Type of Evaluation</t>
  </si>
  <si>
    <t>Research Evaluation</t>
  </si>
  <si>
    <t>No Rating</t>
  </si>
  <si>
    <t>Benefits</t>
  </si>
  <si>
    <t>Attractive, flexible and easy to use form of structuring</t>
  </si>
  <si>
    <t>Useful for evaluating acquired knowledge and improving teaching methods</t>
  </si>
  <si>
    <t>Assists in the knowledge modeling process</t>
  </si>
  <si>
    <t>Improved knowledge generation, transmission, organization and sharing</t>
  </si>
  <si>
    <t>Promote a good return to the pedagogical process</t>
  </si>
  <si>
    <t>Efficient form of graphical representation, where data is fully represented</t>
  </si>
  <si>
    <t>Improve the ability to understand projects and courses, enabling users to better understand the connections between each point (problem abstraction)</t>
  </si>
  <si>
    <t>People with different levels of prior knowledge can use the same MC</t>
  </si>
  <si>
    <t>Problem</t>
  </si>
  <si>
    <t>Results for question 06 - 07</t>
  </si>
  <si>
    <t>What were the benefits presented with the application of the concept map? What are the problems pointed out by the studies?</t>
  </si>
  <si>
    <t>What are the problems pointed out by the studies?</t>
  </si>
  <si>
    <t>Use of external tools may be necessary to capture necessary terms</t>
  </si>
  <si>
    <t>Difficulty in creating the maps mainly in the definition of terms (beginners)</t>
  </si>
  <si>
    <t>Dependence on qualified experts to evaluate MC's</t>
  </si>
  <si>
    <t>May cause cognitive overload</t>
  </si>
  <si>
    <t>Inclusion of only high-level information with little detail</t>
  </si>
  <si>
    <t>They can be difficult to analyze due to the number of nodes and very high links</t>
  </si>
  <si>
    <t>Students may experience difficulties in building it when they are familiar with only humanities subjects</t>
  </si>
  <si>
    <t>Can be quite time consuming</t>
  </si>
  <si>
    <t>Students with low educational maturity have difficulty expressing knowledge through MC's</t>
  </si>
  <si>
    <t>It can be distracting when used in the field of digital games</t>
  </si>
  <si>
    <t>Depending on the tool used, it can cause distraction in the construction of MC's</t>
  </si>
  <si>
    <t>It may have problems when being built by a digital tool that does not have an adequate screen size, as this can affect the readability of the MC</t>
  </si>
  <si>
    <t>Mcs do not allow explicitly showing the weight of each concept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</si>
</sst>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indexed="8"/>
      <name val="Calibri"/>
      <family val="2"/>
    </font>
    <font>
      <sz val="10"/>
      <color indexed="8"/>
      <name val="Calibri"/>
      <family val="2"/>
    </font>
    <font>
      <b/>
      <sz val="10"/>
      <color indexed="8"/>
      <name val="Calibri"/>
      <family val="2"/>
    </font>
    <font>
      <sz val="10"/>
      <color indexed="8"/>
      <name val="Arial"/>
      <family val="2"/>
    </font>
    <font>
      <b/>
      <sz val="11"/>
      <color indexed="8"/>
      <name val="Calibri"/>
      <family val="2"/>
    </font>
    <font>
      <b/>
      <sz val="9"/>
      <color indexed="8"/>
      <name val="Tahoma"/>
      <family val="2"/>
    </font>
    <font>
      <sz val="9"/>
      <color indexed="8"/>
      <name val="Tahoma"/>
      <family val="2"/>
    </font>
    <font>
      <b/>
      <sz val="18"/>
      <color theme="3" tint="-0.249977111117893"/>
      <name val="Calibri"/>
      <family val="2"/>
    </font>
    <font>
      <b/>
      <sz val="10"/>
      <color theme="3" tint="-0.249977111117893"/>
      <name val="Calibri"/>
      <family val="2"/>
    </font>
    <font>
      <b/>
      <sz val="16"/>
      <color theme="3" tint="-0.249977111117893"/>
      <name val="Calibri"/>
      <family val="2"/>
    </font>
    <font>
      <sz val="8"/>
      <color indexed="8"/>
      <name val="Calibri"/>
      <family val="2"/>
    </font>
    <font>
      <sz val="9"/>
      <color indexed="81"/>
      <name val="Tahoma"/>
      <family val="2"/>
    </font>
    <font>
      <sz val="11"/>
      <color theme="0"/>
      <name val="Calibri"/>
      <family val="2"/>
    </font>
    <font>
      <sz val="11"/>
      <name val="Calibri"/>
      <family val="2"/>
    </font>
    <font>
      <sz val="10"/>
      <name val="Calibri"/>
      <family val="2"/>
    </font>
    <font>
      <sz val="10"/>
      <color indexed="8"/>
      <name val="Times New Roman"/>
      <family val="1"/>
    </font>
    <font>
      <sz val="9"/>
      <color indexed="81"/>
      <name val="Segoe UI"/>
      <family val="2"/>
    </font>
    <font>
      <u/>
      <sz val="11"/>
      <color theme="10"/>
      <name val="Calibri"/>
      <family val="2"/>
    </font>
    <font>
      <sz val="10"/>
      <color rgb="FF000000"/>
      <name val="Verdana"/>
      <family val="2"/>
    </font>
    <font>
      <b/>
      <sz val="12"/>
      <color theme="3" tint="-0.249977111117893"/>
      <name val="Calibri"/>
      <family val="2"/>
    </font>
    <font>
      <b/>
      <sz val="9"/>
      <color indexed="81"/>
      <name val="Segoe UI"/>
      <family val="2"/>
    </font>
    <font>
      <sz val="10"/>
      <color theme="0"/>
      <name val="Calibri"/>
      <family val="2"/>
    </font>
  </fonts>
  <fills count="27">
    <fill>
      <patternFill patternType="none"/>
    </fill>
    <fill>
      <patternFill patternType="gray125"/>
    </fill>
    <fill>
      <patternFill patternType="solid">
        <fgColor rgb="FFFF9933"/>
        <bgColor indexed="64"/>
      </patternFill>
    </fill>
    <fill>
      <patternFill patternType="solid">
        <fgColor theme="3" tint="0.59999389629810485"/>
        <bgColor indexed="64"/>
      </patternFill>
    </fill>
    <fill>
      <patternFill patternType="solid">
        <fgColor rgb="FFFF9933"/>
        <bgColor indexed="49"/>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9933"/>
        <bgColor indexed="26"/>
      </patternFill>
    </fill>
    <fill>
      <patternFill patternType="solid">
        <fgColor rgb="FF00B050"/>
        <bgColor indexed="64"/>
      </patternFill>
    </fill>
    <fill>
      <patternFill patternType="solid">
        <fgColor rgb="FFFF6D6D"/>
        <bgColor indexed="64"/>
      </patternFill>
    </fill>
    <fill>
      <patternFill patternType="solid">
        <fgColor theme="8" tint="0.39997558519241921"/>
        <bgColor indexed="64"/>
      </patternFill>
    </fill>
    <fill>
      <patternFill patternType="solid">
        <fgColor rgb="FF99FF99"/>
        <bgColor indexed="64"/>
      </patternFill>
    </fill>
    <fill>
      <patternFill patternType="solid">
        <fgColor theme="0"/>
        <bgColor indexed="64"/>
      </patternFill>
    </fill>
    <fill>
      <patternFill patternType="solid">
        <fgColor rgb="FFFF9900"/>
        <bgColor indexed="64"/>
      </patternFill>
    </fill>
    <fill>
      <gradientFill>
        <stop position="0">
          <color rgb="FF00B050"/>
        </stop>
        <stop position="1">
          <color rgb="FF99FF99"/>
        </stop>
      </gradientFill>
    </fill>
    <fill>
      <patternFill patternType="solid">
        <fgColor rgb="FF9142D2"/>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rgb="FFFFFF00"/>
        <bgColor indexed="64"/>
      </patternFill>
    </fill>
    <fill>
      <patternFill patternType="solid">
        <fgColor rgb="FFFF5050"/>
        <bgColor indexed="64"/>
      </patternFill>
    </fill>
    <fill>
      <patternFill patternType="solid">
        <fgColor theme="9" tint="0.39997558519241921"/>
        <bgColor indexed="64"/>
      </patternFill>
    </fill>
    <fill>
      <patternFill patternType="solid">
        <fgColor rgb="FFFFCC66"/>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0" tint="-0.249977111117893"/>
        <bgColor indexed="64"/>
      </patternFill>
    </fill>
  </fills>
  <borders count="29">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s>
  <cellStyleXfs count="2">
    <xf numFmtId="0" fontId="0" fillId="0" borderId="0"/>
    <xf numFmtId="0" fontId="17" fillId="0" borderId="0" applyNumberFormat="0" applyFill="0" applyBorder="0" applyAlignment="0" applyProtection="0"/>
  </cellStyleXfs>
  <cellXfs count="211">
    <xf numFmtId="0" fontId="0" fillId="0" borderId="0" xfId="0"/>
    <xf numFmtId="0" fontId="0" fillId="0" borderId="0" xfId="0" applyAlignment="1">
      <alignment horizontal="center"/>
    </xf>
    <xf numFmtId="0" fontId="1" fillId="0" borderId="0" xfId="0" applyFont="1" applyFill="1" applyAlignment="1">
      <alignment horizontal="center"/>
    </xf>
    <xf numFmtId="0" fontId="1" fillId="0" borderId="2" xfId="0" applyFont="1" applyFill="1" applyBorder="1" applyAlignment="1">
      <alignment horizontal="left" vertical="center"/>
    </xf>
    <xf numFmtId="0" fontId="0" fillId="0" borderId="0" xfId="0" applyFill="1" applyAlignment="1">
      <alignment horizontal="center"/>
    </xf>
    <xf numFmtId="0" fontId="1" fillId="0" borderId="0" xfId="0" applyFont="1" applyFill="1" applyBorder="1" applyAlignment="1">
      <alignment horizontal="left"/>
    </xf>
    <xf numFmtId="0" fontId="1" fillId="6" borderId="2" xfId="0" applyFont="1" applyFill="1" applyBorder="1" applyAlignment="1">
      <alignment horizontal="center" vertical="center"/>
    </xf>
    <xf numFmtId="0" fontId="8" fillId="7" borderId="1" xfId="0" applyFont="1" applyFill="1" applyBorder="1" applyAlignment="1">
      <alignment horizontal="center" vertical="center"/>
    </xf>
    <xf numFmtId="0" fontId="8" fillId="2" borderId="3" xfId="0" applyFont="1" applyFill="1" applyBorder="1" applyAlignment="1">
      <alignment horizontal="center" vertical="center"/>
    </xf>
    <xf numFmtId="0" fontId="0" fillId="0" borderId="2" xfId="0" applyFill="1" applyBorder="1" applyAlignment="1">
      <alignment horizontal="center" vertical="center"/>
    </xf>
    <xf numFmtId="0" fontId="1" fillId="0" borderId="2" xfId="0" applyFont="1" applyFill="1" applyBorder="1" applyAlignment="1">
      <alignment horizontal="left" vertical="top" wrapText="1"/>
    </xf>
    <xf numFmtId="0" fontId="1" fillId="0" borderId="2" xfId="0" applyFont="1" applyFill="1" applyBorder="1" applyAlignment="1">
      <alignment horizontal="left"/>
    </xf>
    <xf numFmtId="0" fontId="1" fillId="0" borderId="2" xfId="0" applyFont="1" applyFill="1" applyBorder="1" applyAlignment="1">
      <alignment horizontal="justify" vertical="top" wrapText="1"/>
    </xf>
    <xf numFmtId="0" fontId="8" fillId="2" borderId="3" xfId="0" applyFont="1" applyFill="1" applyBorder="1" applyAlignment="1">
      <alignment horizontal="center" vertical="center" wrapText="1"/>
    </xf>
    <xf numFmtId="0" fontId="0" fillId="0" borderId="0" xfId="0" applyAlignment="1">
      <alignment wrapText="1"/>
    </xf>
    <xf numFmtId="0" fontId="8" fillId="2" borderId="10" xfId="0" applyFont="1" applyFill="1" applyBorder="1" applyAlignment="1">
      <alignment horizontal="center" vertical="center"/>
    </xf>
    <xf numFmtId="0" fontId="1" fillId="5" borderId="2" xfId="0" applyFont="1" applyFill="1" applyBorder="1" applyAlignment="1">
      <alignment horizontal="center" vertical="center" wrapText="1"/>
    </xf>
    <xf numFmtId="0" fontId="0" fillId="0" borderId="0" xfId="0"/>
    <xf numFmtId="0" fontId="0" fillId="0" borderId="0" xfId="0" applyFill="1"/>
    <xf numFmtId="0" fontId="1" fillId="0" borderId="2" xfId="0" applyFont="1" applyFill="1" applyBorder="1" applyAlignment="1">
      <alignment horizontal="center" vertical="center"/>
    </xf>
    <xf numFmtId="0" fontId="1" fillId="0" borderId="2" xfId="0" applyFont="1" applyFill="1" applyBorder="1" applyAlignment="1">
      <alignment horizontal="center" vertical="center" wrapText="1"/>
    </xf>
    <xf numFmtId="0" fontId="1" fillId="0" borderId="2" xfId="0" applyFont="1" applyFill="1" applyBorder="1" applyAlignment="1">
      <alignment horizontal="left" vertical="center" wrapText="1"/>
    </xf>
    <xf numFmtId="0" fontId="2" fillId="3" borderId="2" xfId="0" applyFont="1" applyFill="1" applyBorder="1" applyAlignment="1">
      <alignment horizontal="center" vertical="center"/>
    </xf>
    <xf numFmtId="0" fontId="0" fillId="9" borderId="2" xfId="0" applyFill="1" applyBorder="1" applyAlignment="1">
      <alignment horizontal="center" vertical="center"/>
    </xf>
    <xf numFmtId="0" fontId="0" fillId="8" borderId="2" xfId="0" applyFill="1" applyBorder="1" applyAlignment="1">
      <alignment horizontal="center" vertical="center"/>
    </xf>
    <xf numFmtId="0" fontId="10" fillId="2" borderId="2" xfId="0" applyFont="1" applyFill="1" applyBorder="1" applyAlignment="1">
      <alignment horizontal="center" vertical="center" wrapText="1"/>
    </xf>
    <xf numFmtId="0" fontId="10"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6" borderId="2" xfId="0" applyFont="1" applyFill="1" applyBorder="1" applyAlignment="1">
      <alignment horizontal="left" vertical="center" wrapText="1"/>
    </xf>
    <xf numFmtId="0" fontId="1" fillId="11" borderId="2" xfId="0" applyFont="1" applyFill="1" applyBorder="1" applyAlignment="1">
      <alignment horizontal="center" vertical="center" wrapText="1"/>
    </xf>
    <xf numFmtId="0" fontId="1" fillId="11" borderId="2" xfId="0" applyFont="1" applyFill="1" applyBorder="1" applyAlignment="1">
      <alignment horizontal="left" vertical="center" wrapText="1"/>
    </xf>
    <xf numFmtId="0" fontId="1" fillId="12" borderId="2" xfId="0" applyFont="1" applyFill="1" applyBorder="1" applyAlignment="1">
      <alignment horizontal="left" vertical="center" wrapText="1"/>
    </xf>
    <xf numFmtId="0" fontId="1" fillId="11" borderId="11" xfId="0" applyFont="1" applyFill="1" applyBorder="1" applyAlignment="1">
      <alignment horizontal="center" vertical="center" wrapText="1"/>
    </xf>
    <xf numFmtId="0" fontId="1" fillId="11" borderId="5" xfId="0" applyFont="1" applyFill="1" applyBorder="1" applyAlignment="1">
      <alignment horizontal="left" vertical="center" wrapText="1"/>
    </xf>
    <xf numFmtId="0" fontId="3" fillId="11" borderId="2" xfId="0" applyFont="1" applyFill="1" applyBorder="1" applyAlignment="1">
      <alignment horizontal="justify" vertical="center" wrapText="1"/>
    </xf>
    <xf numFmtId="0" fontId="1" fillId="6" borderId="9" xfId="0" applyFont="1" applyFill="1" applyBorder="1" applyAlignment="1">
      <alignment horizontal="left" vertical="center" wrapText="1"/>
    </xf>
    <xf numFmtId="0" fontId="3" fillId="11" borderId="2" xfId="0" applyFont="1" applyFill="1" applyBorder="1" applyAlignment="1">
      <alignment vertical="center" wrapText="1"/>
    </xf>
    <xf numFmtId="0" fontId="0" fillId="11" borderId="2" xfId="0" applyFill="1" applyBorder="1"/>
    <xf numFmtId="0" fontId="1" fillId="11" borderId="5"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2" borderId="2" xfId="0" applyFont="1" applyFill="1" applyBorder="1" applyAlignment="1">
      <alignment horizontal="center" vertical="center"/>
    </xf>
    <xf numFmtId="0" fontId="1" fillId="12" borderId="9" xfId="0" applyFont="1" applyFill="1" applyBorder="1" applyAlignment="1">
      <alignment horizontal="left" vertical="center" wrapText="1"/>
    </xf>
    <xf numFmtId="0" fontId="0" fillId="12" borderId="0" xfId="0" applyFill="1"/>
    <xf numFmtId="0" fontId="8" fillId="7" borderId="3" xfId="0" applyFont="1" applyFill="1" applyBorder="1" applyAlignment="1">
      <alignment horizontal="center" vertical="center"/>
    </xf>
    <xf numFmtId="0" fontId="18" fillId="0" borderId="2" xfId="0" applyFont="1" applyBorder="1" applyAlignment="1">
      <alignment horizontal="center" vertical="center"/>
    </xf>
    <xf numFmtId="0" fontId="18" fillId="10" borderId="2" xfId="0" applyFont="1" applyFill="1" applyBorder="1" applyAlignment="1">
      <alignment horizontal="center" vertical="center"/>
    </xf>
    <xf numFmtId="0" fontId="0" fillId="10" borderId="2" xfId="0" applyFill="1" applyBorder="1" applyAlignment="1">
      <alignment horizontal="center"/>
    </xf>
    <xf numFmtId="0" fontId="0" fillId="0" borderId="2" xfId="0" applyBorder="1" applyAlignment="1">
      <alignment wrapText="1"/>
    </xf>
    <xf numFmtId="0" fontId="1" fillId="0" borderId="2" xfId="0" applyFont="1" applyBorder="1" applyAlignment="1">
      <alignment horizontal="left" vertical="center"/>
    </xf>
    <xf numFmtId="0" fontId="1" fillId="10" borderId="2" xfId="0" applyFont="1" applyFill="1" applyBorder="1" applyAlignment="1">
      <alignment horizontal="left" vertical="center"/>
    </xf>
    <xf numFmtId="0" fontId="4" fillId="2" borderId="2" xfId="0" applyFont="1" applyFill="1" applyBorder="1" applyAlignment="1">
      <alignment horizontal="center"/>
    </xf>
    <xf numFmtId="0" fontId="0" fillId="0" borderId="2" xfId="0" applyBorder="1"/>
    <xf numFmtId="0" fontId="0" fillId="0" borderId="2" xfId="0" applyBorder="1" applyAlignment="1">
      <alignment horizontal="center" vertical="center"/>
    </xf>
    <xf numFmtId="0" fontId="4" fillId="13" borderId="2" xfId="0" applyFont="1" applyFill="1" applyBorder="1" applyAlignment="1">
      <alignment horizontal="center" vertical="center"/>
    </xf>
    <xf numFmtId="0" fontId="1" fillId="0" borderId="2" xfId="0" applyFont="1" applyFill="1" applyBorder="1" applyAlignment="1">
      <alignment wrapText="1"/>
    </xf>
    <xf numFmtId="0" fontId="0" fillId="11" borderId="2" xfId="0" applyFill="1" applyBorder="1" applyAlignment="1">
      <alignment horizontal="center" vertical="center"/>
    </xf>
    <xf numFmtId="0" fontId="0" fillId="6" borderId="2" xfId="0" applyFill="1" applyBorder="1"/>
    <xf numFmtId="0" fontId="12" fillId="15" borderId="2" xfId="0" applyFont="1" applyFill="1" applyBorder="1"/>
    <xf numFmtId="0" fontId="1" fillId="0" borderId="2" xfId="0" applyFont="1" applyFill="1" applyBorder="1" applyAlignment="1">
      <alignment horizontal="center"/>
    </xf>
    <xf numFmtId="0" fontId="1" fillId="0" borderId="2" xfId="0" applyFont="1" applyFill="1" applyBorder="1" applyAlignment="1">
      <alignment horizontal="left" vertical="top"/>
    </xf>
    <xf numFmtId="0" fontId="0" fillId="0" borderId="2" xfId="0" applyFill="1" applyBorder="1" applyAlignment="1">
      <alignment wrapText="1"/>
    </xf>
    <xf numFmtId="0" fontId="1" fillId="0" borderId="5" xfId="0" applyFont="1" applyFill="1" applyBorder="1" applyAlignment="1">
      <alignment wrapText="1"/>
    </xf>
    <xf numFmtId="0" fontId="1" fillId="16" borderId="2" xfId="0" applyFont="1" applyFill="1" applyBorder="1" applyAlignment="1">
      <alignment horizontal="center" vertical="center"/>
    </xf>
    <xf numFmtId="0" fontId="1" fillId="17" borderId="2" xfId="0" applyFont="1" applyFill="1" applyBorder="1" applyAlignment="1">
      <alignment horizontal="center" vertical="center" wrapText="1"/>
    </xf>
    <xf numFmtId="0" fontId="1" fillId="17" borderId="2" xfId="0" applyFont="1" applyFill="1" applyBorder="1" applyAlignment="1">
      <alignment horizontal="center" vertical="center"/>
    </xf>
    <xf numFmtId="0" fontId="1" fillId="17" borderId="2" xfId="0" applyFont="1" applyFill="1" applyBorder="1" applyAlignment="1">
      <alignment horizontal="left" vertical="center" wrapText="1"/>
    </xf>
    <xf numFmtId="0" fontId="0" fillId="8"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0" borderId="2" xfId="0" applyFont="1" applyFill="1" applyBorder="1" applyAlignment="1">
      <alignment vertical="center" wrapText="1"/>
    </xf>
    <xf numFmtId="0" fontId="13" fillId="0" borderId="2" xfId="0" applyFont="1" applyBorder="1" applyAlignment="1">
      <alignment horizontal="center" vertical="center" wrapText="1"/>
    </xf>
    <xf numFmtId="0" fontId="1" fillId="11" borderId="8" xfId="0" applyFont="1" applyFill="1" applyBorder="1" applyAlignment="1">
      <alignment horizontal="left" vertical="center" wrapText="1"/>
    </xf>
    <xf numFmtId="0" fontId="1" fillId="11" borderId="0" xfId="0" applyFont="1" applyFill="1" applyBorder="1" applyAlignment="1">
      <alignment horizontal="left" vertical="center" wrapText="1"/>
    </xf>
    <xf numFmtId="0" fontId="12" fillId="15" borderId="2" xfId="0" applyFont="1" applyFill="1" applyBorder="1" applyAlignment="1">
      <alignment horizontal="center" vertical="center" wrapText="1"/>
    </xf>
    <xf numFmtId="0" fontId="12" fillId="15" borderId="2" xfId="0" applyFont="1" applyFill="1" applyBorder="1" applyAlignment="1">
      <alignment horizontal="center" vertical="center"/>
    </xf>
    <xf numFmtId="0" fontId="13" fillId="0" borderId="2" xfId="0" applyFont="1" applyFill="1" applyBorder="1" applyAlignment="1">
      <alignment horizontal="center" vertical="center" wrapText="1"/>
    </xf>
    <xf numFmtId="0" fontId="0" fillId="11" borderId="0" xfId="0" applyFill="1"/>
    <xf numFmtId="0" fontId="0" fillId="0" borderId="2" xfId="0" applyFill="1" applyBorder="1" applyAlignment="1">
      <alignment horizontal="center" vertical="center" wrapText="1"/>
    </xf>
    <xf numFmtId="0" fontId="1" fillId="16" borderId="9" xfId="0" applyFont="1" applyFill="1" applyBorder="1" applyAlignment="1">
      <alignment horizontal="center" vertical="center"/>
    </xf>
    <xf numFmtId="0" fontId="2" fillId="3" borderId="8" xfId="0" applyFont="1" applyFill="1" applyBorder="1" applyAlignment="1">
      <alignment horizontal="center" vertical="center"/>
    </xf>
    <xf numFmtId="0" fontId="0" fillId="0" borderId="2" xfId="0" applyFont="1" applyFill="1" applyBorder="1" applyAlignment="1">
      <alignment wrapText="1"/>
    </xf>
    <xf numFmtId="0" fontId="1" fillId="2" borderId="2" xfId="0" applyFont="1" applyFill="1" applyBorder="1" applyAlignment="1">
      <alignment horizontal="left" vertical="center" wrapText="1"/>
    </xf>
    <xf numFmtId="0" fontId="0" fillId="6" borderId="2" xfId="0" applyFill="1" applyBorder="1" applyAlignment="1">
      <alignment wrapText="1"/>
    </xf>
    <xf numFmtId="0" fontId="12" fillId="15" borderId="2" xfId="0" applyFont="1" applyFill="1" applyBorder="1" applyAlignment="1">
      <alignment wrapText="1"/>
    </xf>
    <xf numFmtId="0" fontId="2" fillId="11" borderId="2" xfId="0" applyFont="1" applyFill="1" applyBorder="1" applyAlignment="1">
      <alignment horizontal="left" vertical="center" wrapText="1"/>
    </xf>
    <xf numFmtId="0" fontId="0" fillId="0" borderId="2" xfId="0" applyFill="1" applyBorder="1" applyAlignment="1">
      <alignment horizontal="center"/>
    </xf>
    <xf numFmtId="0" fontId="1" fillId="20" borderId="2" xfId="0" applyFont="1" applyFill="1" applyBorder="1" applyAlignment="1">
      <alignment horizontal="center" vertical="center"/>
    </xf>
    <xf numFmtId="0" fontId="0" fillId="2" borderId="2" xfId="0" applyFill="1" applyBorder="1" applyAlignment="1">
      <alignment horizontal="center" vertical="center"/>
    </xf>
    <xf numFmtId="0" fontId="0" fillId="0" borderId="0" xfId="0" applyAlignment="1"/>
    <xf numFmtId="0" fontId="12" fillId="19" borderId="2" xfId="0" applyFont="1" applyFill="1" applyBorder="1"/>
    <xf numFmtId="0" fontId="1" fillId="3" borderId="0" xfId="0" applyFont="1" applyFill="1"/>
    <xf numFmtId="0" fontId="21" fillId="15" borderId="0" xfId="0" applyFont="1" applyFill="1"/>
    <xf numFmtId="0" fontId="10" fillId="0" borderId="0" xfId="0" applyFont="1"/>
    <xf numFmtId="0" fontId="0" fillId="14" borderId="2" xfId="0" applyFont="1" applyFill="1" applyBorder="1" applyAlignment="1">
      <alignment horizontal="center" vertical="center"/>
    </xf>
    <xf numFmtId="0" fontId="0" fillId="0" borderId="19" xfId="0" applyBorder="1" applyAlignment="1"/>
    <xf numFmtId="0" fontId="0" fillId="0" borderId="22" xfId="0" applyBorder="1" applyAlignment="1"/>
    <xf numFmtId="0" fontId="4" fillId="10" borderId="17" xfId="0" applyFont="1" applyFill="1" applyBorder="1" applyAlignment="1">
      <alignment horizontal="center"/>
    </xf>
    <xf numFmtId="0" fontId="4" fillId="10" borderId="17" xfId="0" applyFont="1" applyFill="1" applyBorder="1" applyAlignment="1">
      <alignment horizontal="center" vertical="center"/>
    </xf>
    <xf numFmtId="0" fontId="10" fillId="0" borderId="0" xfId="0" applyFont="1" applyFill="1" applyBorder="1" applyAlignment="1">
      <alignment horizontal="center" vertical="center" wrapText="1"/>
    </xf>
    <xf numFmtId="0" fontId="0" fillId="0" borderId="2" xfId="0" applyBorder="1" applyAlignment="1">
      <alignment horizontal="center"/>
    </xf>
    <xf numFmtId="0" fontId="13" fillId="0" borderId="2" xfId="0" applyFont="1" applyFill="1" applyBorder="1" applyAlignment="1">
      <alignment horizontal="center" vertical="center"/>
    </xf>
    <xf numFmtId="0" fontId="0" fillId="3" borderId="2" xfId="0" applyFill="1" applyBorder="1" applyAlignment="1">
      <alignment horizontal="center" vertical="center"/>
    </xf>
    <xf numFmtId="0" fontId="13" fillId="0" borderId="2" xfId="0" applyFont="1" applyBorder="1" applyAlignment="1">
      <alignment horizontal="center" vertical="top" wrapText="1"/>
    </xf>
    <xf numFmtId="0" fontId="0" fillId="0" borderId="2" xfId="0" applyBorder="1" applyAlignment="1">
      <alignment horizontal="center" vertical="top" wrapText="1"/>
    </xf>
    <xf numFmtId="0" fontId="0" fillId="0" borderId="2" xfId="0" applyFill="1" applyBorder="1" applyAlignment="1">
      <alignment horizontal="center" vertical="top" wrapText="1"/>
    </xf>
    <xf numFmtId="0" fontId="1" fillId="0" borderId="0" xfId="0" applyFont="1" applyBorder="1" applyAlignment="1">
      <alignment horizontal="left" vertical="center"/>
    </xf>
    <xf numFmtId="0" fontId="1" fillId="10" borderId="0" xfId="0" applyFont="1" applyFill="1" applyBorder="1" applyAlignment="1">
      <alignment horizontal="left" vertical="center"/>
    </xf>
    <xf numFmtId="0" fontId="0" fillId="0" borderId="0" xfId="0" applyBorder="1"/>
    <xf numFmtId="0" fontId="0" fillId="12" borderId="0" xfId="0" applyFill="1" applyBorder="1"/>
    <xf numFmtId="0" fontId="0" fillId="11" borderId="0" xfId="0" applyFill="1" applyBorder="1" applyAlignment="1">
      <alignment wrapText="1"/>
    </xf>
    <xf numFmtId="0" fontId="0" fillId="11" borderId="0" xfId="0" applyFill="1" applyBorder="1"/>
    <xf numFmtId="0" fontId="4" fillId="2" borderId="2" xfId="0" applyFont="1" applyFill="1" applyBorder="1" applyAlignment="1">
      <alignment horizontal="center" vertical="center"/>
    </xf>
    <xf numFmtId="0" fontId="4" fillId="2" borderId="8" xfId="0" applyFont="1" applyFill="1" applyBorder="1" applyAlignment="1">
      <alignment horizontal="center" vertical="center"/>
    </xf>
    <xf numFmtId="0" fontId="12" fillId="22" borderId="2" xfId="0" applyFont="1" applyFill="1" applyBorder="1" applyAlignment="1">
      <alignment horizontal="center"/>
    </xf>
    <xf numFmtId="0" fontId="12" fillId="22" borderId="9" xfId="0" applyFont="1" applyFill="1" applyBorder="1" applyAlignment="1">
      <alignment horizontal="center"/>
    </xf>
    <xf numFmtId="0" fontId="4" fillId="2" borderId="0" xfId="0" applyFont="1" applyFill="1" applyAlignment="1">
      <alignment horizontal="center" vertical="center"/>
    </xf>
    <xf numFmtId="0" fontId="0" fillId="23" borderId="2" xfId="0" applyFill="1" applyBorder="1" applyAlignment="1">
      <alignment horizontal="center"/>
    </xf>
    <xf numFmtId="0" fontId="0" fillId="3" borderId="0" xfId="0" applyFill="1" applyBorder="1" applyAlignment="1">
      <alignment horizontal="center" vertical="center"/>
    </xf>
    <xf numFmtId="0" fontId="14" fillId="0" borderId="2" xfId="0" applyFont="1" applyFill="1" applyBorder="1" applyAlignment="1">
      <alignment horizontal="left" vertical="center"/>
    </xf>
    <xf numFmtId="0" fontId="1" fillId="0" borderId="0" xfId="0" applyFont="1" applyFill="1" applyBorder="1" applyAlignment="1">
      <alignment horizontal="center"/>
    </xf>
    <xf numFmtId="0" fontId="13" fillId="0" borderId="2" xfId="0" applyFont="1" applyBorder="1" applyAlignment="1">
      <alignment horizontal="center" vertical="center"/>
    </xf>
    <xf numFmtId="0" fontId="12" fillId="15" borderId="8" xfId="0" applyFont="1" applyFill="1" applyBorder="1" applyAlignment="1">
      <alignment horizontal="left" vertical="center"/>
    </xf>
    <xf numFmtId="0" fontId="13" fillId="0" borderId="8" xfId="0" applyFont="1" applyFill="1" applyBorder="1" applyAlignment="1">
      <alignment horizontal="center" vertical="center"/>
    </xf>
    <xf numFmtId="0" fontId="0" fillId="0" borderId="8" xfId="0" applyFill="1" applyBorder="1" applyAlignment="1">
      <alignment horizontal="center"/>
    </xf>
    <xf numFmtId="0" fontId="0" fillId="0" borderId="8" xfId="0" applyFont="1" applyFill="1" applyBorder="1" applyAlignment="1">
      <alignment wrapText="1"/>
    </xf>
    <xf numFmtId="0" fontId="0" fillId="0" borderId="2" xfId="0" applyBorder="1" applyAlignment="1">
      <alignment horizontal="center" vertical="top"/>
    </xf>
    <xf numFmtId="0" fontId="13" fillId="0" borderId="2" xfId="0" applyFont="1" applyBorder="1" applyAlignment="1">
      <alignment horizontal="center" vertical="top"/>
    </xf>
    <xf numFmtId="0" fontId="0" fillId="0" borderId="2" xfId="0" applyFill="1" applyBorder="1" applyAlignment="1">
      <alignment horizontal="center" vertical="top"/>
    </xf>
    <xf numFmtId="49" fontId="4" fillId="2" borderId="2" xfId="0" applyNumberFormat="1" applyFont="1" applyFill="1" applyBorder="1" applyAlignment="1">
      <alignment horizontal="center" wrapText="1"/>
    </xf>
    <xf numFmtId="49" fontId="0" fillId="0" borderId="2" xfId="0" applyNumberFormat="1" applyBorder="1" applyAlignment="1">
      <alignment horizontal="center" vertical="center" wrapText="1"/>
    </xf>
    <xf numFmtId="49" fontId="0" fillId="0" borderId="2" xfId="0" applyNumberFormat="1" applyFill="1" applyBorder="1" applyAlignment="1">
      <alignment horizontal="center" vertical="center" wrapText="1"/>
    </xf>
    <xf numFmtId="49" fontId="0" fillId="0" borderId="0" xfId="0" applyNumberFormat="1" applyAlignment="1">
      <alignment wrapText="1"/>
    </xf>
    <xf numFmtId="0" fontId="0" fillId="24" borderId="2" xfId="0" applyFill="1" applyBorder="1" applyAlignment="1">
      <alignment wrapText="1"/>
    </xf>
    <xf numFmtId="0" fontId="0" fillId="24" borderId="0" xfId="0" applyFill="1"/>
    <xf numFmtId="0" fontId="0" fillId="18" borderId="4" xfId="0" applyFill="1" applyBorder="1" applyAlignment="1">
      <alignment horizontal="center" vertical="center"/>
    </xf>
    <xf numFmtId="0" fontId="0" fillId="0" borderId="0" xfId="0" applyFill="1" applyBorder="1" applyAlignment="1">
      <alignment horizontal="center"/>
    </xf>
    <xf numFmtId="0" fontId="0" fillId="25" borderId="2" xfId="0" applyFill="1" applyBorder="1" applyAlignment="1">
      <alignment wrapText="1"/>
    </xf>
    <xf numFmtId="0" fontId="0" fillId="0" borderId="2" xfId="0" applyBorder="1" applyAlignment="1"/>
    <xf numFmtId="0" fontId="0" fillId="0" borderId="0" xfId="0" applyFont="1" applyFill="1" applyAlignment="1">
      <alignment horizontal="center"/>
    </xf>
    <xf numFmtId="0" fontId="0" fillId="0" borderId="2" xfId="0" applyBorder="1" applyAlignment="1">
      <alignment horizontal="center" vertical="center" wrapText="1"/>
    </xf>
    <xf numFmtId="0" fontId="1" fillId="0" borderId="2" xfId="0" applyFont="1" applyBorder="1" applyAlignment="1">
      <alignment horizontal="center" vertical="center"/>
    </xf>
    <xf numFmtId="0" fontId="14" fillId="0" borderId="2" xfId="0" applyFont="1" applyFill="1" applyBorder="1" applyAlignment="1">
      <alignment horizontal="center" vertical="center"/>
    </xf>
    <xf numFmtId="0" fontId="0" fillId="18" borderId="2" xfId="0" applyFill="1" applyBorder="1" applyAlignment="1">
      <alignment horizontal="center"/>
    </xf>
    <xf numFmtId="0" fontId="4" fillId="26" borderId="2" xfId="0" applyFont="1" applyFill="1" applyBorder="1" applyAlignment="1">
      <alignment horizontal="center"/>
    </xf>
    <xf numFmtId="49" fontId="0" fillId="0" borderId="2" xfId="0" applyNumberFormat="1" applyBorder="1" applyAlignment="1">
      <alignment wrapText="1"/>
    </xf>
    <xf numFmtId="0" fontId="0" fillId="26" borderId="2" xfId="0" applyFill="1" applyBorder="1"/>
    <xf numFmtId="49" fontId="0" fillId="26" borderId="2" xfId="0" applyNumberFormat="1" applyFill="1" applyBorder="1" applyAlignment="1">
      <alignment wrapText="1"/>
    </xf>
    <xf numFmtId="0" fontId="0" fillId="24" borderId="2" xfId="0" applyFill="1" applyBorder="1"/>
    <xf numFmtId="0" fontId="0" fillId="0" borderId="0" xfId="0" applyFill="1" applyAlignment="1"/>
    <xf numFmtId="0" fontId="1" fillId="0" borderId="2" xfId="0" applyFont="1" applyFill="1" applyBorder="1" applyAlignment="1"/>
    <xf numFmtId="0" fontId="1" fillId="0" borderId="2" xfId="0" applyFont="1" applyBorder="1" applyAlignment="1">
      <alignment horizontal="left" vertical="top"/>
    </xf>
    <xf numFmtId="0" fontId="17" fillId="0" borderId="2" xfId="1" applyBorder="1" applyAlignment="1"/>
    <xf numFmtId="0" fontId="1" fillId="0" borderId="2" xfId="0" applyFont="1" applyBorder="1" applyAlignment="1">
      <alignment horizontal="center" vertical="top"/>
    </xf>
    <xf numFmtId="0" fontId="17" fillId="0" borderId="2" xfId="1" applyBorder="1" applyAlignment="1">
      <alignment vertical="center"/>
    </xf>
    <xf numFmtId="0" fontId="1" fillId="0" borderId="2" xfId="0" applyFont="1" applyFill="1" applyBorder="1" applyAlignment="1">
      <alignment horizontal="justify" vertical="top"/>
    </xf>
    <xf numFmtId="0" fontId="17" fillId="10" borderId="2" xfId="1" applyFill="1" applyBorder="1" applyAlignment="1">
      <alignment vertical="center"/>
    </xf>
    <xf numFmtId="0" fontId="1" fillId="0" borderId="2" xfId="0" applyFont="1" applyBorder="1" applyAlignment="1">
      <alignment horizontal="left"/>
    </xf>
    <xf numFmtId="0" fontId="1" fillId="0" borderId="2"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0" fontId="17" fillId="0" borderId="0" xfId="1" applyBorder="1" applyAlignment="1"/>
    <xf numFmtId="0" fontId="17" fillId="0" borderId="0" xfId="1" applyAlignment="1"/>
    <xf numFmtId="0" fontId="1" fillId="0" borderId="0" xfId="0" applyFont="1" applyBorder="1" applyAlignment="1">
      <alignment horizontal="left" vertical="top"/>
    </xf>
    <xf numFmtId="0" fontId="1" fillId="0" borderId="0" xfId="0" applyFont="1" applyBorder="1" applyAlignment="1">
      <alignment horizontal="center" vertical="center"/>
    </xf>
    <xf numFmtId="0" fontId="1" fillId="10" borderId="0" xfId="0" applyFont="1" applyFill="1" applyBorder="1" applyAlignment="1">
      <alignment horizontal="center" vertical="center"/>
    </xf>
    <xf numFmtId="0" fontId="17" fillId="10" borderId="0" xfId="1" applyFill="1" applyBorder="1" applyAlignment="1">
      <alignment vertical="center"/>
    </xf>
    <xf numFmtId="0" fontId="1" fillId="0" borderId="0" xfId="0" applyFont="1" applyBorder="1" applyAlignment="1">
      <alignment horizontal="center" vertical="top"/>
    </xf>
    <xf numFmtId="0" fontId="17" fillId="0" borderId="0" xfId="1" applyBorder="1" applyAlignment="1">
      <alignment vertical="center"/>
    </xf>
    <xf numFmtId="0" fontId="0" fillId="0" borderId="2" xfId="0" applyFill="1" applyBorder="1" applyAlignment="1"/>
    <xf numFmtId="0" fontId="9" fillId="2"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7" fillId="4" borderId="0" xfId="0" applyFont="1" applyFill="1" applyBorder="1" applyAlignment="1">
      <alignment horizontal="center"/>
    </xf>
    <xf numFmtId="0" fontId="19" fillId="0" borderId="0" xfId="0" applyFont="1" applyFill="1" applyBorder="1" applyAlignment="1">
      <alignment horizontal="center"/>
    </xf>
    <xf numFmtId="0" fontId="9" fillId="2" borderId="2" xfId="0" applyFont="1" applyFill="1" applyBorder="1" applyAlignment="1">
      <alignment horizontal="center" vertical="center"/>
    </xf>
    <xf numFmtId="0" fontId="10" fillId="0" borderId="2" xfId="0" applyFont="1" applyFill="1" applyBorder="1" applyAlignment="1">
      <alignment horizontal="center" vertical="center" wrapText="1"/>
    </xf>
    <xf numFmtId="0" fontId="0" fillId="6" borderId="9" xfId="0" applyFill="1" applyBorder="1" applyAlignment="1">
      <alignment horizontal="center" vertical="center"/>
    </xf>
    <xf numFmtId="0" fontId="0" fillId="6" borderId="8" xfId="0" applyFill="1" applyBorder="1" applyAlignment="1">
      <alignment horizontal="center" vertical="center"/>
    </xf>
    <xf numFmtId="0" fontId="0" fillId="6" borderId="5" xfId="0" applyFill="1" applyBorder="1" applyAlignment="1">
      <alignment horizontal="center" vertical="center"/>
    </xf>
    <xf numFmtId="0" fontId="0" fillId="0" borderId="2" xfId="0" applyFont="1" applyFill="1" applyBorder="1" applyAlignment="1">
      <alignment horizontal="left" vertical="center" wrapText="1"/>
    </xf>
    <xf numFmtId="0" fontId="0" fillId="0" borderId="2" xfId="0" applyBorder="1" applyAlignment="1">
      <alignment horizontal="center" vertical="center" wrapText="1"/>
    </xf>
    <xf numFmtId="0" fontId="0" fillId="0" borderId="18" xfId="0" applyBorder="1" applyAlignment="1">
      <alignment horizontal="left" vertical="center" wrapText="1"/>
    </xf>
    <xf numFmtId="0" fontId="0" fillId="0" borderId="2" xfId="0"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21" xfId="0" applyBorder="1" applyAlignment="1">
      <alignment horizontal="center" vertical="center" wrapText="1"/>
    </xf>
    <xf numFmtId="0" fontId="4" fillId="10" borderId="23" xfId="0" applyFont="1" applyFill="1" applyBorder="1" applyAlignment="1">
      <alignment horizontal="center" vertical="center"/>
    </xf>
    <xf numFmtId="0" fontId="4" fillId="10" borderId="24" xfId="0" applyFont="1" applyFill="1" applyBorder="1" applyAlignment="1">
      <alignment horizontal="center" vertical="center"/>
    </xf>
    <xf numFmtId="0" fontId="0" fillId="0" borderId="2" xfId="0" applyBorder="1" applyAlignment="1">
      <alignment horizontal="center" wrapText="1"/>
    </xf>
    <xf numFmtId="0" fontId="4" fillId="10" borderId="16" xfId="0" applyFont="1" applyFill="1" applyBorder="1" applyAlignment="1">
      <alignment horizontal="center" wrapText="1"/>
    </xf>
    <xf numFmtId="0" fontId="10" fillId="0" borderId="0" xfId="0" applyFont="1" applyFill="1" applyBorder="1" applyAlignment="1">
      <alignment horizontal="center" vertical="center"/>
    </xf>
    <xf numFmtId="0" fontId="4" fillId="10" borderId="15" xfId="0" applyFont="1" applyFill="1" applyBorder="1" applyAlignment="1">
      <alignment horizontal="center" wrapText="1"/>
    </xf>
    <xf numFmtId="0" fontId="4" fillId="10" borderId="15" xfId="0" applyFont="1" applyFill="1" applyBorder="1" applyAlignment="1">
      <alignment horizontal="center" vertical="center"/>
    </xf>
    <xf numFmtId="0" fontId="4" fillId="10" borderId="16" xfId="0" applyFont="1" applyFill="1" applyBorder="1" applyAlignment="1">
      <alignment horizontal="center" vertical="center"/>
    </xf>
    <xf numFmtId="0" fontId="0" fillId="0" borderId="18" xfId="0" applyFont="1" applyBorder="1" applyAlignment="1">
      <alignment horizontal="left" vertical="center" wrapText="1"/>
    </xf>
    <xf numFmtId="0" fontId="0" fillId="0" borderId="2" xfId="0" applyFont="1" applyBorder="1" applyAlignment="1">
      <alignment horizontal="left" vertical="center" wrapText="1"/>
    </xf>
    <xf numFmtId="0" fontId="0" fillId="0" borderId="18" xfId="0" applyFont="1" applyFill="1" applyBorder="1" applyAlignment="1">
      <alignment horizontal="left" vertical="center" wrapText="1"/>
    </xf>
    <xf numFmtId="0" fontId="10" fillId="0" borderId="2" xfId="0" applyFont="1" applyBorder="1" applyAlignment="1">
      <alignment horizontal="center"/>
    </xf>
    <xf numFmtId="0" fontId="10" fillId="0" borderId="0" xfId="0" applyFont="1" applyFill="1" applyBorder="1" applyAlignment="1">
      <alignment vertical="center" wrapText="1"/>
    </xf>
    <xf numFmtId="0" fontId="9" fillId="0" borderId="0" xfId="0" applyFont="1" applyFill="1" applyBorder="1" applyAlignment="1">
      <alignment vertical="center"/>
    </xf>
    <xf numFmtId="0" fontId="10" fillId="0" borderId="26" xfId="0" applyFont="1" applyFill="1" applyBorder="1" applyAlignment="1">
      <alignment horizontal="center" vertical="center" wrapText="1"/>
    </xf>
    <xf numFmtId="0" fontId="10" fillId="0" borderId="27" xfId="0" applyFont="1" applyFill="1" applyBorder="1" applyAlignment="1">
      <alignment horizontal="center" vertical="center" wrapText="1"/>
    </xf>
    <xf numFmtId="0" fontId="4" fillId="20" borderId="12" xfId="0" applyFont="1" applyFill="1" applyBorder="1" applyAlignment="1">
      <alignment horizontal="center" vertical="center"/>
    </xf>
    <xf numFmtId="0" fontId="4" fillId="20" borderId="13" xfId="0" applyFont="1" applyFill="1" applyBorder="1" applyAlignment="1">
      <alignment horizontal="center" vertical="center"/>
    </xf>
    <xf numFmtId="0" fontId="4" fillId="20" borderId="14" xfId="0" applyFont="1" applyFill="1" applyBorder="1" applyAlignment="1">
      <alignment horizontal="center" vertical="center"/>
    </xf>
    <xf numFmtId="0" fontId="0" fillId="21" borderId="2" xfId="0" applyFill="1" applyBorder="1" applyAlignment="1">
      <alignment horizontal="left" vertical="center"/>
    </xf>
    <xf numFmtId="0" fontId="9" fillId="2" borderId="26" xfId="0" applyFont="1" applyFill="1" applyBorder="1" applyAlignment="1">
      <alignment horizontal="center" vertical="center"/>
    </xf>
    <xf numFmtId="0" fontId="9" fillId="2" borderId="27"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25" xfId="0" applyFont="1" applyFill="1" applyBorder="1" applyAlignment="1">
      <alignment horizontal="center" vertical="center"/>
    </xf>
    <xf numFmtId="0" fontId="9" fillId="2" borderId="7" xfId="0" applyFont="1" applyFill="1" applyBorder="1" applyAlignment="1">
      <alignment horizontal="center" vertical="center"/>
    </xf>
  </cellXfs>
  <cellStyles count="2">
    <cellStyle name="Hi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CC"/>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6D"/>
      <color rgb="FFFF5050"/>
      <color rgb="FF9142D2"/>
      <color rgb="FFFF9900"/>
      <color rgb="FFFF9933"/>
      <color rgb="FF3B3BE1"/>
      <color rgb="FFFFCC66"/>
      <color rgb="FFFFABF5"/>
      <color rgb="FF7CDAF0"/>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tx1">
                <a:lumMod val="85000"/>
                <a:lumOff val="15000"/>
              </a:schemeClr>
            </a:solidFill>
            <a:ln>
              <a:solidFill>
                <a:schemeClr val="tx1">
                  <a:lumMod val="75000"/>
                  <a:lumOff val="25000"/>
                </a:schemeClr>
              </a:solidFill>
            </a:ln>
            <a:effectLst/>
          </c:spPr>
          <c:invertIfNegative val="0"/>
          <c:cat>
            <c:strLit>
              <c:ptCount val="5"/>
              <c:pt idx="0">
                <c:v>General</c:v>
              </c:pt>
              <c:pt idx="1">
                <c:v>Knowledge Organization</c:v>
              </c:pt>
              <c:pt idx="2">
                <c:v>Software Visual Representation</c:v>
              </c:pt>
              <c:pt idx="3">
                <c:v>Assistance in Teaching and Learning</c:v>
              </c:pt>
              <c:pt idx="4">
                <c:v>Learning Level Evaluation</c:v>
              </c:pt>
            </c:strLit>
          </c:cat>
          <c:val>
            <c:numRef>
              <c:f>'RQ 2'!$C$18:$C$22</c:f>
              <c:numCache>
                <c:formatCode>General</c:formatCode>
                <c:ptCount val="5"/>
                <c:pt idx="0">
                  <c:v>2</c:v>
                </c:pt>
                <c:pt idx="1">
                  <c:v>35</c:v>
                </c:pt>
                <c:pt idx="2">
                  <c:v>7</c:v>
                </c:pt>
                <c:pt idx="3">
                  <c:v>60</c:v>
                </c:pt>
                <c:pt idx="4">
                  <c:v>19</c:v>
                </c:pt>
              </c:numCache>
            </c:numRef>
          </c:val>
          <c:extLst>
            <c:ext xmlns:c16="http://schemas.microsoft.com/office/drawing/2014/chart" uri="{C3380CC4-5D6E-409C-BE32-E72D297353CC}">
              <c16:uniqueId val="{00000000-A97B-4ADC-B8AF-89FD4FD1E3B0}"/>
            </c:ext>
          </c:extLst>
        </c:ser>
        <c:dLbls>
          <c:showLegendKey val="0"/>
          <c:showVal val="0"/>
          <c:showCatName val="0"/>
          <c:showSerName val="0"/>
          <c:showPercent val="0"/>
          <c:showBubbleSize val="0"/>
        </c:dLbls>
        <c:gapWidth val="150"/>
        <c:axId val="227787808"/>
        <c:axId val="227785456"/>
      </c:barChart>
      <c:catAx>
        <c:axId val="227787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pt-BR"/>
          </a:p>
        </c:txPr>
        <c:crossAx val="227785456"/>
        <c:crosses val="autoZero"/>
        <c:auto val="1"/>
        <c:lblAlgn val="ctr"/>
        <c:lblOffset val="100"/>
        <c:noMultiLvlLbl val="0"/>
      </c:catAx>
      <c:valAx>
        <c:axId val="22778545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pt-BR">
                    <a:solidFill>
                      <a:schemeClr val="tx1"/>
                    </a:solidFill>
                  </a:rPr>
                  <a:t>NUMBER</a:t>
                </a:r>
                <a:r>
                  <a:rPr lang="pt-BR" baseline="0">
                    <a:solidFill>
                      <a:schemeClr val="tx1"/>
                    </a:solidFill>
                  </a:rPr>
                  <a:t> OF STUDIES</a:t>
                </a:r>
                <a:endParaRPr lang="pt-BR">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pt-B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crossAx val="227787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'RQ 3'!$C$23</c:f>
              <c:strCache>
                <c:ptCount val="1"/>
                <c:pt idx="0">
                  <c:v>Quantidade</c:v>
                </c:pt>
              </c:strCache>
            </c:strRef>
          </c:tx>
          <c:spPr>
            <a:solidFill>
              <a:schemeClr val="tx1">
                <a:lumMod val="85000"/>
                <a:lumOff val="15000"/>
              </a:schemeClr>
            </a:solidFill>
            <a:ln>
              <a:noFill/>
            </a:ln>
            <a:effectLst/>
          </c:spPr>
          <c:invertIfNegative val="0"/>
          <c:cat>
            <c:strRef>
              <c:f>'RQ 3'!$A$24:$A$30</c:f>
              <c:strCache>
                <c:ptCount val="7"/>
                <c:pt idx="0">
                  <c:v>Not specified or General</c:v>
                </c:pt>
                <c:pt idx="1">
                  <c:v>Artificial Intelligence</c:v>
                </c:pt>
                <c:pt idx="2">
                  <c:v>Software Engineering</c:v>
                </c:pt>
                <c:pt idx="3">
                  <c:v>Database</c:v>
                </c:pt>
                <c:pt idx="4">
                  <c:v>Ontologies</c:v>
                </c:pt>
                <c:pt idx="5">
                  <c:v>Human-Computer Interaction</c:v>
                </c:pt>
                <c:pt idx="6">
                  <c:v>Programming Languages</c:v>
                </c:pt>
              </c:strCache>
            </c:strRef>
          </c:cat>
          <c:val>
            <c:numRef>
              <c:f>'RQ 3'!$C$24:$C$30</c:f>
              <c:numCache>
                <c:formatCode>General</c:formatCode>
                <c:ptCount val="7"/>
                <c:pt idx="0">
                  <c:v>76</c:v>
                </c:pt>
                <c:pt idx="1">
                  <c:v>3</c:v>
                </c:pt>
                <c:pt idx="2">
                  <c:v>11</c:v>
                </c:pt>
                <c:pt idx="3">
                  <c:v>3</c:v>
                </c:pt>
                <c:pt idx="4">
                  <c:v>5</c:v>
                </c:pt>
                <c:pt idx="5">
                  <c:v>3</c:v>
                </c:pt>
                <c:pt idx="6">
                  <c:v>10</c:v>
                </c:pt>
              </c:numCache>
            </c:numRef>
          </c:val>
          <c:extLst>
            <c:ext xmlns:c16="http://schemas.microsoft.com/office/drawing/2014/chart" uri="{C3380CC4-5D6E-409C-BE32-E72D297353CC}">
              <c16:uniqueId val="{00000000-8DBB-479C-8324-B0A429D006DA}"/>
            </c:ext>
          </c:extLst>
        </c:ser>
        <c:dLbls>
          <c:showLegendKey val="0"/>
          <c:showVal val="0"/>
          <c:showCatName val="0"/>
          <c:showSerName val="0"/>
          <c:showPercent val="0"/>
          <c:showBubbleSize val="0"/>
        </c:dLbls>
        <c:gapWidth val="150"/>
        <c:axId val="227788592"/>
        <c:axId val="227786632"/>
      </c:barChart>
      <c:catAx>
        <c:axId val="2277885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none" spc="0" normalizeH="0" baseline="0">
                <a:solidFill>
                  <a:schemeClr val="tx1"/>
                </a:solidFill>
                <a:latin typeface="+mn-lt"/>
                <a:ea typeface="+mn-ea"/>
                <a:cs typeface="+mn-cs"/>
              </a:defRPr>
            </a:pPr>
            <a:endParaRPr lang="pt-BR"/>
          </a:p>
        </c:txPr>
        <c:crossAx val="227786632"/>
        <c:crosses val="autoZero"/>
        <c:auto val="1"/>
        <c:lblAlgn val="ctr"/>
        <c:lblOffset val="100"/>
        <c:noMultiLvlLbl val="0"/>
      </c:catAx>
      <c:valAx>
        <c:axId val="22778663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50" b="0" i="0" u="none" strike="noStrike" kern="1200" cap="all" baseline="0">
                    <a:solidFill>
                      <a:schemeClr val="tx1"/>
                    </a:solidFill>
                    <a:latin typeface="+mn-lt"/>
                    <a:ea typeface="+mn-ea"/>
                    <a:cs typeface="+mn-cs"/>
                  </a:defRPr>
                </a:pPr>
                <a:r>
                  <a:rPr lang="pt-BR" sz="1050">
                    <a:solidFill>
                      <a:schemeClr val="tx1"/>
                    </a:solidFill>
                  </a:rPr>
                  <a:t>Number of studies</a:t>
                </a:r>
              </a:p>
            </c:rich>
          </c:tx>
          <c:overlay val="0"/>
          <c:spPr>
            <a:noFill/>
            <a:ln>
              <a:noFill/>
            </a:ln>
            <a:effectLst/>
          </c:spPr>
          <c:txPr>
            <a:bodyPr rot="0" spcFirstLastPara="1" vertOverflow="ellipsis" vert="horz" wrap="square" anchor="ctr" anchorCtr="1"/>
            <a:lstStyle/>
            <a:p>
              <a:pPr>
                <a:defRPr sz="1050" b="0" i="0" u="none" strike="noStrike" kern="1200" cap="all" baseline="0">
                  <a:solidFill>
                    <a:schemeClr val="tx1"/>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crossAx val="227788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tx1">
                <a:lumMod val="85000"/>
                <a:lumOff val="15000"/>
              </a:schemeClr>
            </a:solidFill>
            <a:ln>
              <a:noFill/>
            </a:ln>
            <a:effectLst/>
          </c:spPr>
          <c:invertIfNegative val="0"/>
          <c:cat>
            <c:strLit>
              <c:ptCount val="7"/>
              <c:pt idx="0">
                <c:v>Not specified or General</c:v>
              </c:pt>
              <c:pt idx="1">
                <c:v>Artificial Intelligence</c:v>
              </c:pt>
              <c:pt idx="2">
                <c:v>Software Engineering</c:v>
              </c:pt>
              <c:pt idx="3">
                <c:v>Database</c:v>
              </c:pt>
              <c:pt idx="4">
                <c:v>Ontologies</c:v>
              </c:pt>
              <c:pt idx="5">
                <c:v>Human-Computer Interaction</c:v>
              </c:pt>
              <c:pt idx="6">
                <c:v>Programming Languages</c:v>
              </c:pt>
            </c:strLit>
          </c:cat>
          <c:val>
            <c:numRef>
              <c:f>'RQ 3'!$C$24:$C$30</c:f>
              <c:numCache>
                <c:formatCode>General</c:formatCode>
                <c:ptCount val="7"/>
                <c:pt idx="0">
                  <c:v>76</c:v>
                </c:pt>
                <c:pt idx="1">
                  <c:v>3</c:v>
                </c:pt>
                <c:pt idx="2">
                  <c:v>11</c:v>
                </c:pt>
                <c:pt idx="3">
                  <c:v>3</c:v>
                </c:pt>
                <c:pt idx="4">
                  <c:v>5</c:v>
                </c:pt>
                <c:pt idx="5">
                  <c:v>3</c:v>
                </c:pt>
                <c:pt idx="6">
                  <c:v>10</c:v>
                </c:pt>
              </c:numCache>
            </c:numRef>
          </c:val>
          <c:extLst>
            <c:ext xmlns:c16="http://schemas.microsoft.com/office/drawing/2014/chart" uri="{C3380CC4-5D6E-409C-BE32-E72D297353CC}">
              <c16:uniqueId val="{00000000-7D4F-44C9-B240-16B02426CFB6}"/>
            </c:ext>
          </c:extLst>
        </c:ser>
        <c:dLbls>
          <c:showLegendKey val="0"/>
          <c:showVal val="0"/>
          <c:showCatName val="0"/>
          <c:showSerName val="0"/>
          <c:showPercent val="0"/>
          <c:showBubbleSize val="0"/>
        </c:dLbls>
        <c:gapWidth val="150"/>
        <c:axId val="227789768"/>
        <c:axId val="227790160"/>
      </c:barChart>
      <c:catAx>
        <c:axId val="2277897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none" spc="0" normalizeH="0" baseline="0">
                <a:solidFill>
                  <a:schemeClr val="tx1"/>
                </a:solidFill>
                <a:latin typeface="+mn-lt"/>
                <a:ea typeface="+mn-ea"/>
                <a:cs typeface="+mn-cs"/>
              </a:defRPr>
            </a:pPr>
            <a:endParaRPr lang="pt-BR"/>
          </a:p>
        </c:txPr>
        <c:crossAx val="227790160"/>
        <c:crosses val="autoZero"/>
        <c:auto val="1"/>
        <c:lblAlgn val="ctr"/>
        <c:lblOffset val="100"/>
        <c:noMultiLvlLbl val="0"/>
      </c:catAx>
      <c:valAx>
        <c:axId val="22779016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50" b="0" i="0" u="none" strike="noStrike" kern="1200" cap="all" baseline="0">
                    <a:solidFill>
                      <a:schemeClr val="tx1"/>
                    </a:solidFill>
                    <a:latin typeface="+mn-lt"/>
                    <a:ea typeface="+mn-ea"/>
                    <a:cs typeface="+mn-cs"/>
                  </a:defRPr>
                </a:pPr>
                <a:r>
                  <a:rPr lang="pt-BR" sz="1050">
                    <a:solidFill>
                      <a:schemeClr val="tx1"/>
                    </a:solidFill>
                  </a:rPr>
                  <a:t>Number of studies</a:t>
                </a:r>
              </a:p>
            </c:rich>
          </c:tx>
          <c:overlay val="0"/>
          <c:spPr>
            <a:noFill/>
            <a:ln>
              <a:noFill/>
            </a:ln>
            <a:effectLst/>
          </c:spPr>
          <c:txPr>
            <a:bodyPr rot="0" spcFirstLastPara="1" vertOverflow="ellipsis" vert="horz" wrap="square" anchor="ctr" anchorCtr="1"/>
            <a:lstStyle/>
            <a:p>
              <a:pPr>
                <a:defRPr sz="1050" b="0" i="0" u="none" strike="noStrike" kern="1200" cap="all" baseline="0">
                  <a:solidFill>
                    <a:schemeClr val="tx1"/>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crossAx val="227789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tx1">
                <a:lumMod val="85000"/>
                <a:lumOff val="15000"/>
              </a:schemeClr>
            </a:solidFill>
            <a:ln>
              <a:solidFill>
                <a:schemeClr val="tx1">
                  <a:lumMod val="75000"/>
                  <a:lumOff val="25000"/>
                </a:schemeClr>
              </a:solidFill>
            </a:ln>
            <a:effectLst/>
          </c:spPr>
          <c:invertIfNegative val="0"/>
          <c:cat>
            <c:strRef>
              <c:f>'RQ 4'!$B$45:$B$51</c:f>
              <c:strCache>
                <c:ptCount val="7"/>
                <c:pt idx="0">
                  <c:v>Not Mention or Others </c:v>
                </c:pt>
                <c:pt idx="1">
                  <c:v>Own System</c:v>
                </c:pt>
                <c:pt idx="2">
                  <c:v>Concept Map Editor </c:v>
                </c:pt>
                <c:pt idx="3">
                  <c:v>Ontologies</c:v>
                </c:pt>
                <c:pt idx="4">
                  <c:v>Paper and Pen</c:v>
                </c:pt>
                <c:pt idx="5">
                  <c:v>Concept Map Mining</c:v>
                </c:pt>
                <c:pt idx="6">
                  <c:v>Xml Schema </c:v>
                </c:pt>
              </c:strCache>
            </c:strRef>
          </c:cat>
          <c:val>
            <c:numRef>
              <c:f>'RQ 4'!$C$45:$C$51</c:f>
              <c:numCache>
                <c:formatCode>General</c:formatCode>
                <c:ptCount val="7"/>
                <c:pt idx="0">
                  <c:v>11</c:v>
                </c:pt>
                <c:pt idx="1">
                  <c:v>57</c:v>
                </c:pt>
                <c:pt idx="2">
                  <c:v>33</c:v>
                </c:pt>
                <c:pt idx="3">
                  <c:v>10</c:v>
                </c:pt>
                <c:pt idx="4">
                  <c:v>10</c:v>
                </c:pt>
                <c:pt idx="5">
                  <c:v>7</c:v>
                </c:pt>
                <c:pt idx="6">
                  <c:v>11</c:v>
                </c:pt>
              </c:numCache>
            </c:numRef>
          </c:val>
          <c:extLst>
            <c:ext xmlns:c16="http://schemas.microsoft.com/office/drawing/2014/chart" uri="{C3380CC4-5D6E-409C-BE32-E72D297353CC}">
              <c16:uniqueId val="{00000000-1E0B-4AA2-8388-B660089B3765}"/>
            </c:ext>
          </c:extLst>
        </c:ser>
        <c:dLbls>
          <c:showLegendKey val="0"/>
          <c:showVal val="0"/>
          <c:showCatName val="0"/>
          <c:showSerName val="0"/>
          <c:showPercent val="0"/>
          <c:showBubbleSize val="0"/>
        </c:dLbls>
        <c:gapWidth val="150"/>
        <c:axId val="227466752"/>
        <c:axId val="227471064"/>
      </c:barChart>
      <c:catAx>
        <c:axId val="227466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none" spc="0" normalizeH="0" baseline="0">
                <a:solidFill>
                  <a:schemeClr val="tx1"/>
                </a:solidFill>
                <a:latin typeface="+mn-lt"/>
                <a:ea typeface="+mn-ea"/>
                <a:cs typeface="+mn-cs"/>
              </a:defRPr>
            </a:pPr>
            <a:endParaRPr lang="pt-BR"/>
          </a:p>
        </c:txPr>
        <c:crossAx val="227471064"/>
        <c:crosses val="autoZero"/>
        <c:auto val="1"/>
        <c:lblAlgn val="ctr"/>
        <c:lblOffset val="100"/>
        <c:noMultiLvlLbl val="0"/>
      </c:catAx>
      <c:valAx>
        <c:axId val="22747106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50" b="0" i="0" u="none" strike="noStrike" kern="1200" cap="all" baseline="0">
                    <a:solidFill>
                      <a:schemeClr val="tx1"/>
                    </a:solidFill>
                    <a:latin typeface="+mn-lt"/>
                    <a:ea typeface="+mn-ea"/>
                    <a:cs typeface="+mn-cs"/>
                  </a:defRPr>
                </a:pPr>
                <a:r>
                  <a:rPr lang="pt-BR" sz="1050">
                    <a:solidFill>
                      <a:schemeClr val="tx1"/>
                    </a:solidFill>
                  </a:rPr>
                  <a:t>Number of studies</a:t>
                </a:r>
              </a:p>
            </c:rich>
          </c:tx>
          <c:overlay val="0"/>
          <c:spPr>
            <a:noFill/>
            <a:ln>
              <a:noFill/>
            </a:ln>
            <a:effectLst/>
          </c:spPr>
          <c:txPr>
            <a:bodyPr rot="0" spcFirstLastPara="1" vertOverflow="ellipsis" vert="horz" wrap="square" anchor="ctr" anchorCtr="1"/>
            <a:lstStyle/>
            <a:p>
              <a:pPr>
                <a:defRPr sz="1050" b="0" i="0" u="none" strike="noStrike" kern="1200" cap="all" baseline="0">
                  <a:solidFill>
                    <a:schemeClr val="tx1"/>
                  </a:solidFill>
                  <a:latin typeface="+mn-lt"/>
                  <a:ea typeface="+mn-ea"/>
                  <a:cs typeface="+mn-cs"/>
                </a:defRPr>
              </a:pPr>
              <a:endParaRPr lang="pt-B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pt-BR"/>
          </a:p>
        </c:txPr>
        <c:crossAx val="227466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tx1">
                <a:lumMod val="85000"/>
                <a:lumOff val="15000"/>
              </a:schemeClr>
            </a:solidFill>
            <a:ln>
              <a:solidFill>
                <a:schemeClr val="tx1">
                  <a:lumMod val="75000"/>
                  <a:lumOff val="25000"/>
                </a:schemeClr>
              </a:solidFill>
            </a:ln>
            <a:effectLst/>
          </c:spPr>
          <c:invertIfNegative val="0"/>
          <c:cat>
            <c:strLit>
              <c:ptCount val="8"/>
              <c:pt idx="1">
                <c:v>Not Mention or Others </c:v>
              </c:pt>
              <c:pt idx="2">
                <c:v>Own System</c:v>
              </c:pt>
              <c:pt idx="3">
                <c:v>Concept Map Editor </c:v>
              </c:pt>
              <c:pt idx="4">
                <c:v>Ontologies</c:v>
              </c:pt>
              <c:pt idx="5">
                <c:v>Paper and Pen</c:v>
              </c:pt>
              <c:pt idx="6">
                <c:v>Concept Map Mining</c:v>
              </c:pt>
              <c:pt idx="7">
                <c:v>Xml Schema </c:v>
              </c:pt>
            </c:strLit>
          </c:cat>
          <c:val>
            <c:numLit>
              <c:formatCode>General</c:formatCode>
              <c:ptCount val="8"/>
              <c:pt idx="0">
                <c:v>0</c:v>
              </c:pt>
              <c:pt idx="1">
                <c:v>11</c:v>
              </c:pt>
              <c:pt idx="2">
                <c:v>58</c:v>
              </c:pt>
              <c:pt idx="3">
                <c:v>34</c:v>
              </c:pt>
              <c:pt idx="4">
                <c:v>10</c:v>
              </c:pt>
              <c:pt idx="5">
                <c:v>11</c:v>
              </c:pt>
              <c:pt idx="6">
                <c:v>7</c:v>
              </c:pt>
              <c:pt idx="7">
                <c:v>11</c:v>
              </c:pt>
            </c:numLit>
          </c:val>
          <c:extLst>
            <c:ext xmlns:c16="http://schemas.microsoft.com/office/drawing/2014/chart" uri="{C3380CC4-5D6E-409C-BE32-E72D297353CC}">
              <c16:uniqueId val="{00000000-0255-448B-90AD-DDB486E82683}"/>
            </c:ext>
          </c:extLst>
        </c:ser>
        <c:dLbls>
          <c:showLegendKey val="0"/>
          <c:showVal val="0"/>
          <c:showCatName val="0"/>
          <c:showSerName val="0"/>
          <c:showPercent val="0"/>
          <c:showBubbleSize val="0"/>
        </c:dLbls>
        <c:gapWidth val="150"/>
        <c:axId val="227464792"/>
        <c:axId val="227469888"/>
      </c:barChart>
      <c:catAx>
        <c:axId val="227464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none" spc="0" normalizeH="0" baseline="0">
                <a:solidFill>
                  <a:schemeClr val="tx1"/>
                </a:solidFill>
                <a:latin typeface="+mn-lt"/>
                <a:ea typeface="+mn-ea"/>
                <a:cs typeface="+mn-cs"/>
              </a:defRPr>
            </a:pPr>
            <a:endParaRPr lang="pt-BR"/>
          </a:p>
        </c:txPr>
        <c:crossAx val="227469888"/>
        <c:crosses val="autoZero"/>
        <c:auto val="1"/>
        <c:lblAlgn val="ctr"/>
        <c:lblOffset val="100"/>
        <c:noMultiLvlLbl val="0"/>
      </c:catAx>
      <c:valAx>
        <c:axId val="22746988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50" b="0" i="0" u="none" strike="noStrike" kern="1200" cap="all" baseline="0">
                    <a:solidFill>
                      <a:schemeClr val="tx1"/>
                    </a:solidFill>
                    <a:latin typeface="+mn-lt"/>
                    <a:ea typeface="+mn-ea"/>
                    <a:cs typeface="+mn-cs"/>
                  </a:defRPr>
                </a:pPr>
                <a:r>
                  <a:rPr lang="pt-BR" sz="1050">
                    <a:solidFill>
                      <a:schemeClr val="tx1"/>
                    </a:solidFill>
                  </a:rPr>
                  <a:t>Number of studies</a:t>
                </a:r>
              </a:p>
            </c:rich>
          </c:tx>
          <c:overlay val="0"/>
          <c:spPr>
            <a:noFill/>
            <a:ln>
              <a:noFill/>
            </a:ln>
            <a:effectLst/>
          </c:spPr>
          <c:txPr>
            <a:bodyPr rot="0" spcFirstLastPara="1" vertOverflow="ellipsis" vert="horz" wrap="square" anchor="ctr" anchorCtr="1"/>
            <a:lstStyle/>
            <a:p>
              <a:pPr>
                <a:defRPr sz="1050" b="0" i="0" u="none" strike="noStrike" kern="1200" cap="all" baseline="0">
                  <a:solidFill>
                    <a:schemeClr val="tx1"/>
                  </a:solidFill>
                  <a:latin typeface="+mn-lt"/>
                  <a:ea typeface="+mn-ea"/>
                  <a:cs typeface="+mn-cs"/>
                </a:defRPr>
              </a:pPr>
              <a:endParaRPr lang="pt-B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pt-BR"/>
          </a:p>
        </c:txPr>
        <c:crossAx val="227464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Lit>
              <c:ptCount val="3"/>
              <c:pt idx="0">
                <c:v>Support computational to comparison</c:v>
              </c:pt>
              <c:pt idx="1">
                <c:v>Structural analysis</c:v>
              </c:pt>
              <c:pt idx="2">
                <c:v>Relation with expert map</c:v>
              </c:pt>
            </c:strLit>
          </c:cat>
          <c:val>
            <c:numLit>
              <c:formatCode>General</c:formatCode>
              <c:ptCount val="3"/>
              <c:pt idx="0">
                <c:v>0</c:v>
              </c:pt>
              <c:pt idx="1">
                <c:v>0</c:v>
              </c:pt>
              <c:pt idx="2">
                <c:v>0</c:v>
              </c:pt>
            </c:numLit>
          </c:val>
          <c:extLst>
            <c:ext xmlns:c16="http://schemas.microsoft.com/office/drawing/2014/chart" uri="{C3380CC4-5D6E-409C-BE32-E72D297353CC}">
              <c16:uniqueId val="{00000000-A6A8-4B16-85A2-ED28F4FC63B8}"/>
            </c:ext>
          </c:extLst>
        </c:ser>
        <c:ser>
          <c:idx val="1"/>
          <c:order val="1"/>
          <c:spPr>
            <a:solidFill>
              <a:schemeClr val="accent2"/>
            </a:solidFill>
            <a:ln>
              <a:noFill/>
            </a:ln>
            <a:effectLst/>
          </c:spPr>
          <c:invertIfNegative val="0"/>
          <c:cat>
            <c:strLit>
              <c:ptCount val="3"/>
              <c:pt idx="0">
                <c:v>Support computational to comparison</c:v>
              </c:pt>
              <c:pt idx="1">
                <c:v>Structural analysis</c:v>
              </c:pt>
              <c:pt idx="2">
                <c:v>Relation with expert map</c:v>
              </c:pt>
            </c:strLit>
          </c:cat>
          <c:val>
            <c:numLit>
              <c:formatCode>General</c:formatCode>
              <c:ptCount val="3"/>
              <c:pt idx="0">
                <c:v>0</c:v>
              </c:pt>
              <c:pt idx="1">
                <c:v>0</c:v>
              </c:pt>
              <c:pt idx="2">
                <c:v>0</c:v>
              </c:pt>
            </c:numLit>
          </c:val>
          <c:extLst>
            <c:ext xmlns:c16="http://schemas.microsoft.com/office/drawing/2014/chart" uri="{C3380CC4-5D6E-409C-BE32-E72D297353CC}">
              <c16:uniqueId val="{00000001-A6A8-4B16-85A2-ED28F4FC63B8}"/>
            </c:ext>
          </c:extLst>
        </c:ser>
        <c:ser>
          <c:idx val="2"/>
          <c:order val="2"/>
          <c:spPr>
            <a:solidFill>
              <a:schemeClr val="accent3"/>
            </a:solidFill>
            <a:ln>
              <a:noFill/>
            </a:ln>
            <a:effectLst/>
          </c:spPr>
          <c:invertIfNegative val="0"/>
          <c:cat>
            <c:strLit>
              <c:ptCount val="3"/>
              <c:pt idx="0">
                <c:v>Support computational to comparison</c:v>
              </c:pt>
              <c:pt idx="1">
                <c:v>Structural analysis</c:v>
              </c:pt>
              <c:pt idx="2">
                <c:v>Relation with expert map</c:v>
              </c:pt>
            </c:strLit>
          </c:cat>
          <c:val>
            <c:numLit>
              <c:formatCode>General</c:formatCode>
              <c:ptCount val="3"/>
              <c:pt idx="0">
                <c:v>0</c:v>
              </c:pt>
              <c:pt idx="1">
                <c:v>0</c:v>
              </c:pt>
              <c:pt idx="2">
                <c:v>0</c:v>
              </c:pt>
            </c:numLit>
          </c:val>
          <c:extLst>
            <c:ext xmlns:c16="http://schemas.microsoft.com/office/drawing/2014/chart" uri="{C3380CC4-5D6E-409C-BE32-E72D297353CC}">
              <c16:uniqueId val="{00000002-A6A8-4B16-85A2-ED28F4FC63B8}"/>
            </c:ext>
          </c:extLst>
        </c:ser>
        <c:ser>
          <c:idx val="3"/>
          <c:order val="3"/>
          <c:spPr>
            <a:solidFill>
              <a:schemeClr val="accent4"/>
            </a:solidFill>
            <a:ln>
              <a:noFill/>
            </a:ln>
            <a:effectLst/>
          </c:spPr>
          <c:invertIfNegative val="0"/>
          <c:cat>
            <c:strLit>
              <c:ptCount val="3"/>
              <c:pt idx="0">
                <c:v>Support computational to comparison</c:v>
              </c:pt>
              <c:pt idx="1">
                <c:v>Structural analysis</c:v>
              </c:pt>
              <c:pt idx="2">
                <c:v>Relation with expert map</c:v>
              </c:pt>
            </c:strLit>
          </c:cat>
          <c:val>
            <c:numLit>
              <c:formatCode>General</c:formatCode>
              <c:ptCount val="3"/>
              <c:pt idx="0">
                <c:v>0</c:v>
              </c:pt>
              <c:pt idx="1">
                <c:v>0</c:v>
              </c:pt>
              <c:pt idx="2">
                <c:v>0</c:v>
              </c:pt>
            </c:numLit>
          </c:val>
          <c:extLst>
            <c:ext xmlns:c16="http://schemas.microsoft.com/office/drawing/2014/chart" uri="{C3380CC4-5D6E-409C-BE32-E72D297353CC}">
              <c16:uniqueId val="{00000003-A6A8-4B16-85A2-ED28F4FC63B8}"/>
            </c:ext>
          </c:extLst>
        </c:ser>
        <c:ser>
          <c:idx val="4"/>
          <c:order val="4"/>
          <c:spPr>
            <a:solidFill>
              <a:schemeClr val="accent5"/>
            </a:solidFill>
            <a:ln>
              <a:noFill/>
            </a:ln>
            <a:effectLst/>
          </c:spPr>
          <c:invertIfNegative val="0"/>
          <c:cat>
            <c:strLit>
              <c:ptCount val="3"/>
              <c:pt idx="0">
                <c:v>Support computational to comparison</c:v>
              </c:pt>
              <c:pt idx="1">
                <c:v>Structural analysis</c:v>
              </c:pt>
              <c:pt idx="2">
                <c:v>Relation with expert map</c:v>
              </c:pt>
            </c:strLit>
          </c:cat>
          <c:val>
            <c:numLit>
              <c:formatCode>General</c:formatCode>
              <c:ptCount val="3"/>
              <c:pt idx="0">
                <c:v>0</c:v>
              </c:pt>
              <c:pt idx="1">
                <c:v>0</c:v>
              </c:pt>
              <c:pt idx="2">
                <c:v>0</c:v>
              </c:pt>
            </c:numLit>
          </c:val>
          <c:extLst>
            <c:ext xmlns:c16="http://schemas.microsoft.com/office/drawing/2014/chart" uri="{C3380CC4-5D6E-409C-BE32-E72D297353CC}">
              <c16:uniqueId val="{00000004-A6A8-4B16-85A2-ED28F4FC63B8}"/>
            </c:ext>
          </c:extLst>
        </c:ser>
        <c:ser>
          <c:idx val="5"/>
          <c:order val="5"/>
          <c:spPr>
            <a:solidFill>
              <a:schemeClr val="accent6"/>
            </a:solidFill>
            <a:ln>
              <a:noFill/>
            </a:ln>
            <a:effectLst/>
          </c:spPr>
          <c:invertIfNegative val="0"/>
          <c:cat>
            <c:strLit>
              <c:ptCount val="3"/>
              <c:pt idx="0">
                <c:v>Support computational to comparison</c:v>
              </c:pt>
              <c:pt idx="1">
                <c:v>Structural analysis</c:v>
              </c:pt>
              <c:pt idx="2">
                <c:v>Relation with expert map</c:v>
              </c:pt>
            </c:strLit>
          </c:cat>
          <c:val>
            <c:numLit>
              <c:formatCode>General</c:formatCode>
              <c:ptCount val="3"/>
              <c:pt idx="0">
                <c:v>0</c:v>
              </c:pt>
              <c:pt idx="1">
                <c:v>0</c:v>
              </c:pt>
              <c:pt idx="2">
                <c:v>0</c:v>
              </c:pt>
            </c:numLit>
          </c:val>
          <c:extLst>
            <c:ext xmlns:c16="http://schemas.microsoft.com/office/drawing/2014/chart" uri="{C3380CC4-5D6E-409C-BE32-E72D297353CC}">
              <c16:uniqueId val="{00000005-A6A8-4B16-85A2-ED28F4FC63B8}"/>
            </c:ext>
          </c:extLst>
        </c:ser>
        <c:ser>
          <c:idx val="6"/>
          <c:order val="6"/>
          <c:spPr>
            <a:solidFill>
              <a:schemeClr val="tx1"/>
            </a:solidFill>
            <a:ln w="63500">
              <a:solidFill>
                <a:schemeClr val="tx1"/>
              </a:solidFill>
            </a:ln>
            <a:effectLst/>
          </c:spPr>
          <c:invertIfNegative val="0"/>
          <c:cat>
            <c:strLit>
              <c:ptCount val="3"/>
              <c:pt idx="0">
                <c:v>Support computational to comparison</c:v>
              </c:pt>
              <c:pt idx="1">
                <c:v>Structural analysis</c:v>
              </c:pt>
              <c:pt idx="2">
                <c:v>Relation with expert map</c:v>
              </c:pt>
            </c:strLit>
          </c:cat>
          <c:val>
            <c:numLit>
              <c:formatCode>General</c:formatCode>
              <c:ptCount val="3"/>
              <c:pt idx="0">
                <c:v>6</c:v>
              </c:pt>
              <c:pt idx="1">
                <c:v>9</c:v>
              </c:pt>
              <c:pt idx="2">
                <c:v>23</c:v>
              </c:pt>
            </c:numLit>
          </c:val>
          <c:extLst>
            <c:ext xmlns:c16="http://schemas.microsoft.com/office/drawing/2014/chart" uri="{C3380CC4-5D6E-409C-BE32-E72D297353CC}">
              <c16:uniqueId val="{00000006-A6A8-4B16-85A2-ED28F4FC63B8}"/>
            </c:ext>
          </c:extLst>
        </c:ser>
        <c:dLbls>
          <c:showLegendKey val="0"/>
          <c:showVal val="0"/>
          <c:showCatName val="0"/>
          <c:showSerName val="0"/>
          <c:showPercent val="0"/>
          <c:showBubbleSize val="0"/>
        </c:dLbls>
        <c:gapWidth val="150"/>
        <c:axId val="227465184"/>
        <c:axId val="227471456"/>
      </c:barChart>
      <c:catAx>
        <c:axId val="227465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none" spc="0" normalizeH="0" baseline="0">
                <a:solidFill>
                  <a:schemeClr val="tx1"/>
                </a:solidFill>
                <a:latin typeface="+mn-lt"/>
                <a:ea typeface="+mn-ea"/>
                <a:cs typeface="+mn-cs"/>
              </a:defRPr>
            </a:pPr>
            <a:endParaRPr lang="pt-BR"/>
          </a:p>
        </c:txPr>
        <c:crossAx val="227471456"/>
        <c:crosses val="autoZero"/>
        <c:auto val="1"/>
        <c:lblAlgn val="ctr"/>
        <c:lblOffset val="100"/>
        <c:noMultiLvlLbl val="0"/>
      </c:catAx>
      <c:valAx>
        <c:axId val="22747145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50" b="0" i="0" u="none" strike="noStrike" kern="1200" cap="all" baseline="0">
                    <a:solidFill>
                      <a:schemeClr val="tx1"/>
                    </a:solidFill>
                    <a:latin typeface="+mn-lt"/>
                    <a:ea typeface="+mn-ea"/>
                    <a:cs typeface="+mn-cs"/>
                  </a:defRPr>
                </a:pPr>
                <a:r>
                  <a:rPr lang="en-US" sz="1050">
                    <a:solidFill>
                      <a:schemeClr val="tx1"/>
                    </a:solidFill>
                  </a:rPr>
                  <a:t>number of studies</a:t>
                </a:r>
              </a:p>
            </c:rich>
          </c:tx>
          <c:overlay val="0"/>
          <c:spPr>
            <a:noFill/>
            <a:ln>
              <a:noFill/>
            </a:ln>
            <a:effectLst/>
          </c:spPr>
          <c:txPr>
            <a:bodyPr rot="0" spcFirstLastPara="1" vertOverflow="ellipsis" vert="horz" wrap="square" anchor="ctr" anchorCtr="1"/>
            <a:lstStyle/>
            <a:p>
              <a:pPr>
                <a:defRPr sz="1050" b="0" i="0" u="none" strike="noStrike" kern="1200" cap="all" baseline="0">
                  <a:solidFill>
                    <a:schemeClr val="tx1"/>
                  </a:solidFill>
                  <a:latin typeface="+mn-lt"/>
                  <a:ea typeface="+mn-ea"/>
                  <a:cs typeface="+mn-cs"/>
                </a:defRPr>
              </a:pPr>
              <a:endParaRPr lang="pt-B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crossAx val="227465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tx1">
                <a:lumMod val="85000"/>
                <a:lumOff val="15000"/>
              </a:schemeClr>
            </a:solidFill>
            <a:ln>
              <a:noFill/>
            </a:ln>
            <a:effectLst/>
          </c:spPr>
          <c:invertIfNegative val="0"/>
          <c:cat>
            <c:strRef>
              <c:f>'RQ 6-7'!$A$44:$A$47</c:f>
              <c:strCache>
                <c:ptCount val="4"/>
                <c:pt idx="0">
                  <c:v>Flexible structure and easy to understand</c:v>
                </c:pt>
                <c:pt idx="1">
                  <c:v>Pedagogical contribution</c:v>
                </c:pt>
                <c:pt idx="2">
                  <c:v>Knowledge representation</c:v>
                </c:pt>
                <c:pt idx="3">
                  <c:v>Knowledge sharing</c:v>
                </c:pt>
              </c:strCache>
            </c:strRef>
          </c:cat>
          <c:val>
            <c:numRef>
              <c:f>'RQ 6-7'!$C$44:$C$47</c:f>
              <c:numCache>
                <c:formatCode>General</c:formatCode>
                <c:ptCount val="4"/>
                <c:pt idx="0">
                  <c:v>27</c:v>
                </c:pt>
                <c:pt idx="1">
                  <c:v>57</c:v>
                </c:pt>
                <c:pt idx="2">
                  <c:v>45</c:v>
                </c:pt>
                <c:pt idx="3">
                  <c:v>44</c:v>
                </c:pt>
              </c:numCache>
            </c:numRef>
          </c:val>
          <c:extLst>
            <c:ext xmlns:c16="http://schemas.microsoft.com/office/drawing/2014/chart" uri="{C3380CC4-5D6E-409C-BE32-E72D297353CC}">
              <c16:uniqueId val="{00000000-22B3-45CE-AE74-B36E3CCD7AD7}"/>
            </c:ext>
          </c:extLst>
        </c:ser>
        <c:dLbls>
          <c:showLegendKey val="0"/>
          <c:showVal val="0"/>
          <c:showCatName val="0"/>
          <c:showSerName val="0"/>
          <c:showPercent val="0"/>
          <c:showBubbleSize val="0"/>
        </c:dLbls>
        <c:gapWidth val="150"/>
        <c:axId val="227470280"/>
        <c:axId val="227472240"/>
      </c:barChart>
      <c:catAx>
        <c:axId val="2274702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none" spc="0" normalizeH="0" baseline="0">
                <a:solidFill>
                  <a:schemeClr val="tx1"/>
                </a:solidFill>
                <a:latin typeface="+mn-lt"/>
                <a:ea typeface="+mn-ea"/>
                <a:cs typeface="+mn-cs"/>
              </a:defRPr>
            </a:pPr>
            <a:endParaRPr lang="pt-BR"/>
          </a:p>
        </c:txPr>
        <c:crossAx val="227472240"/>
        <c:crosses val="autoZero"/>
        <c:auto val="1"/>
        <c:lblAlgn val="ctr"/>
        <c:lblOffset val="100"/>
        <c:noMultiLvlLbl val="0"/>
      </c:catAx>
      <c:valAx>
        <c:axId val="22747224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50" b="0" i="0" u="none" strike="noStrike" kern="1200" cap="all" baseline="0">
                    <a:solidFill>
                      <a:schemeClr val="tx1"/>
                    </a:solidFill>
                    <a:latin typeface="+mn-lt"/>
                    <a:ea typeface="+mn-ea"/>
                    <a:cs typeface="+mn-cs"/>
                  </a:defRPr>
                </a:pPr>
                <a:r>
                  <a:rPr lang="pt-BR" sz="1050">
                    <a:solidFill>
                      <a:schemeClr val="tx1"/>
                    </a:solidFill>
                  </a:rPr>
                  <a:t>NUMBER OF STUDIES</a:t>
                </a:r>
              </a:p>
            </c:rich>
          </c:tx>
          <c:overlay val="0"/>
          <c:spPr>
            <a:noFill/>
            <a:ln>
              <a:noFill/>
            </a:ln>
            <a:effectLst/>
          </c:spPr>
          <c:txPr>
            <a:bodyPr rot="0" spcFirstLastPara="1" vertOverflow="ellipsis" vert="horz" wrap="square" anchor="ctr" anchorCtr="1"/>
            <a:lstStyle/>
            <a:p>
              <a:pPr>
                <a:defRPr sz="1050" b="0" i="0" u="none" strike="noStrike" kern="1200" cap="all" baseline="0">
                  <a:solidFill>
                    <a:schemeClr val="tx1"/>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crossAx val="227470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tx1">
                <a:lumMod val="85000"/>
                <a:lumOff val="15000"/>
              </a:schemeClr>
            </a:solidFill>
            <a:ln>
              <a:noFill/>
            </a:ln>
            <a:effectLst/>
          </c:spPr>
          <c:invertIfNegative val="0"/>
          <c:cat>
            <c:strLit>
              <c:ptCount val="4"/>
              <c:pt idx="0">
                <c:v>Difficulty in creating the CMs</c:v>
              </c:pt>
              <c:pt idx="1">
                <c:v>Cognitive overload</c:v>
              </c:pt>
              <c:pt idx="2">
                <c:v>Increased workload</c:v>
              </c:pt>
              <c:pt idx="3">
                <c:v>Scalability</c:v>
              </c:pt>
            </c:strLit>
          </c:cat>
          <c:val>
            <c:numLit>
              <c:formatCode>General</c:formatCode>
              <c:ptCount val="4"/>
              <c:pt idx="0">
                <c:v>6</c:v>
              </c:pt>
              <c:pt idx="1">
                <c:v>10</c:v>
              </c:pt>
              <c:pt idx="2">
                <c:v>7</c:v>
              </c:pt>
              <c:pt idx="3">
                <c:v>6</c:v>
              </c:pt>
            </c:numLit>
          </c:val>
          <c:extLst>
            <c:ext xmlns:c16="http://schemas.microsoft.com/office/drawing/2014/chart" uri="{C3380CC4-5D6E-409C-BE32-E72D297353CC}">
              <c16:uniqueId val="{00000000-3103-4089-B83B-9CF9AF1457E8}"/>
            </c:ext>
          </c:extLst>
        </c:ser>
        <c:dLbls>
          <c:showLegendKey val="0"/>
          <c:showVal val="0"/>
          <c:showCatName val="0"/>
          <c:showSerName val="0"/>
          <c:showPercent val="0"/>
          <c:showBubbleSize val="0"/>
        </c:dLbls>
        <c:gapWidth val="150"/>
        <c:axId val="227465576"/>
        <c:axId val="227466360"/>
      </c:barChart>
      <c:catAx>
        <c:axId val="227465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pt-BR"/>
          </a:p>
        </c:txPr>
        <c:crossAx val="227466360"/>
        <c:crosses val="autoZero"/>
        <c:auto val="1"/>
        <c:lblAlgn val="ctr"/>
        <c:lblOffset val="100"/>
        <c:noMultiLvlLbl val="0"/>
      </c:catAx>
      <c:valAx>
        <c:axId val="22746636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pt-BR" sz="1050">
                    <a:solidFill>
                      <a:schemeClr val="tx1"/>
                    </a:solidFill>
                  </a:rPr>
                  <a:t>NUMBER OF STUDIES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pt-B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t-BR"/>
          </a:p>
        </c:txPr>
        <c:crossAx val="227465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487680</xdr:colOff>
      <xdr:row>3</xdr:row>
      <xdr:rowOff>137160</xdr:rowOff>
    </xdr:from>
    <xdr:to>
      <xdr:col>15</xdr:col>
      <xdr:colOff>457199</xdr:colOff>
      <xdr:row>17</xdr:row>
      <xdr:rowOff>150495</xdr:rowOff>
    </xdr:to>
    <xdr:graphicFrame macro="">
      <xdr:nvGraphicFramePr>
        <xdr:cNvPr id="3" name="Gráfico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800099</xdr:colOff>
      <xdr:row>33</xdr:row>
      <xdr:rowOff>91439</xdr:rowOff>
    </xdr:from>
    <xdr:to>
      <xdr:col>14</xdr:col>
      <xdr:colOff>384810</xdr:colOff>
      <xdr:row>49</xdr:row>
      <xdr:rowOff>89535</xdr:rowOff>
    </xdr:to>
    <xdr:graphicFrame macro="">
      <xdr:nvGraphicFramePr>
        <xdr:cNvPr id="2" name="Gráfico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514349</xdr:colOff>
      <xdr:row>33</xdr:row>
      <xdr:rowOff>95249</xdr:rowOff>
    </xdr:from>
    <xdr:to>
      <xdr:col>2</xdr:col>
      <xdr:colOff>676275</xdr:colOff>
      <xdr:row>49</xdr:row>
      <xdr:rowOff>85725</xdr:rowOff>
    </xdr:to>
    <xdr:graphicFrame macro="">
      <xdr:nvGraphicFramePr>
        <xdr:cNvPr id="3" name="Gráfico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1557338</xdr:colOff>
      <xdr:row>55</xdr:row>
      <xdr:rowOff>4762</xdr:rowOff>
    </xdr:from>
    <xdr:to>
      <xdr:col>2</xdr:col>
      <xdr:colOff>523876</xdr:colOff>
      <xdr:row>70</xdr:row>
      <xdr:rowOff>0</xdr:rowOff>
    </xdr:to>
    <xdr:graphicFrame macro="">
      <xdr:nvGraphicFramePr>
        <xdr:cNvPr id="3" name="Gráfico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673418</xdr:colOff>
      <xdr:row>54</xdr:row>
      <xdr:rowOff>164782</xdr:rowOff>
    </xdr:from>
    <xdr:to>
      <xdr:col>14</xdr:col>
      <xdr:colOff>592456</xdr:colOff>
      <xdr:row>69</xdr:row>
      <xdr:rowOff>160020</xdr:rowOff>
    </xdr:to>
    <xdr:graphicFrame macro="">
      <xdr:nvGraphicFramePr>
        <xdr:cNvPr id="4" name="Gráfico 3">
          <a:extLst>
            <a:ext uri="{FF2B5EF4-FFF2-40B4-BE49-F238E27FC236}">
              <a16:creationId xmlns:a16="http://schemas.microsoft.com/office/drawing/2014/main" i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285747</xdr:colOff>
      <xdr:row>21</xdr:row>
      <xdr:rowOff>114301</xdr:rowOff>
    </xdr:from>
    <xdr:to>
      <xdr:col>17</xdr:col>
      <xdr:colOff>209550</xdr:colOff>
      <xdr:row>29</xdr:row>
      <xdr:rowOff>57151</xdr:rowOff>
    </xdr:to>
    <xdr:graphicFrame macro="">
      <xdr:nvGraphicFramePr>
        <xdr:cNvPr id="4" name="Gráfico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238124</xdr:colOff>
      <xdr:row>45</xdr:row>
      <xdr:rowOff>129539</xdr:rowOff>
    </xdr:from>
    <xdr:to>
      <xdr:col>16</xdr:col>
      <xdr:colOff>588645</xdr:colOff>
      <xdr:row>60</xdr:row>
      <xdr:rowOff>114300</xdr:rowOff>
    </xdr:to>
    <xdr:graphicFrame macro="">
      <xdr:nvGraphicFramePr>
        <xdr:cNvPr id="2" name="Gráfico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238125</xdr:colOff>
      <xdr:row>61</xdr:row>
      <xdr:rowOff>32385</xdr:rowOff>
    </xdr:from>
    <xdr:to>
      <xdr:col>16</xdr:col>
      <xdr:colOff>579120</xdr:colOff>
      <xdr:row>76</xdr:row>
      <xdr:rowOff>20955</xdr:rowOff>
    </xdr:to>
    <xdr:graphicFrame macro="">
      <xdr:nvGraphicFramePr>
        <xdr:cNvPr id="5" name="Gráfico 4">
          <a:extLst>
            <a:ext uri="{FF2B5EF4-FFF2-40B4-BE49-F238E27FC236}">
              <a16:creationId xmlns:a16="http://schemas.microsoft.com/office/drawing/2014/main"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peer.asee.org/advancing-personalized-engineering-learning-via-an-adaptive-concept-map" TargetMode="External"/><Relationship Id="rId21" Type="http://schemas.openxmlformats.org/officeDocument/2006/relationships/hyperlink" Target="http://www.iiis.org/cds2008/cd2008sci/KGCM2008/PapersPdf/G800TF.pdf" TargetMode="External"/><Relationship Id="rId42" Type="http://schemas.openxmlformats.org/officeDocument/2006/relationships/hyperlink" Target="http://dl.acm.org/citation.cfm?id=1839446" TargetMode="External"/><Relationship Id="rId47" Type="http://schemas.openxmlformats.org/officeDocument/2006/relationships/hyperlink" Target="http://dl.acm.org/citation.cfm?id=2742634" TargetMode="External"/><Relationship Id="rId63" Type="http://schemas.openxmlformats.org/officeDocument/2006/relationships/hyperlink" Target="http://link.springer.com/chapter/10.1007%2F978-3-642-34347-6_13" TargetMode="External"/><Relationship Id="rId68" Type="http://schemas.openxmlformats.org/officeDocument/2006/relationships/hyperlink" Target="http://link.springer.com/chapter/10.1007%2F978-3-642-05250-7_52" TargetMode="External"/><Relationship Id="rId84" Type="http://schemas.openxmlformats.org/officeDocument/2006/relationships/hyperlink" Target="http://cmc.ihmc.us/cmc2010papers/cmc2010-a4.pdf" TargetMode="External"/><Relationship Id="rId89" Type="http://schemas.openxmlformats.org/officeDocument/2006/relationships/hyperlink" Target="http://ieeexplore.ieee.org/stamp/stamp.jsp?tp=&amp;arnumber=956047" TargetMode="External"/><Relationship Id="rId7" Type="http://schemas.openxmlformats.org/officeDocument/2006/relationships/hyperlink" Target="http://ieeexplore.ieee.org/xpls/abs_all.jsp?arnumber=4720484" TargetMode="External"/><Relationship Id="rId71" Type="http://schemas.openxmlformats.org/officeDocument/2006/relationships/hyperlink" Target="http://eric.ed.gov/?id=EJ984709" TargetMode="External"/><Relationship Id="rId92" Type="http://schemas.openxmlformats.org/officeDocument/2006/relationships/hyperlink" Target="http://dl.acm.org/citation.cfm?id=2462503" TargetMode="External"/><Relationship Id="rId2" Type="http://schemas.openxmlformats.org/officeDocument/2006/relationships/hyperlink" Target="http://www.sciencedirect.com/science/article/pii/S0957417414007945" TargetMode="External"/><Relationship Id="rId16" Type="http://schemas.openxmlformats.org/officeDocument/2006/relationships/hyperlink" Target="http://link.springer.com/article/10.1023%2FA%3A1008307108914" TargetMode="External"/><Relationship Id="rId29" Type="http://schemas.openxmlformats.org/officeDocument/2006/relationships/hyperlink" Target="http://ieeexplore.ieee.org/stamp/stamp.jsp?tp=&amp;arnumber=1204854" TargetMode="External"/><Relationship Id="rId107" Type="http://schemas.openxmlformats.org/officeDocument/2006/relationships/vmlDrawing" Target="../drawings/vmlDrawing1.vml"/><Relationship Id="rId11" Type="http://schemas.openxmlformats.org/officeDocument/2006/relationships/hyperlink" Target="http://dl.acm.org/citation.cfm?id=2023607.2023627" TargetMode="External"/><Relationship Id="rId24" Type="http://schemas.openxmlformats.org/officeDocument/2006/relationships/hyperlink" Target="http://ieeexplore.ieee.org/stamp/stamp.jsp?tp=&amp;arnumber=5940804" TargetMode="External"/><Relationship Id="rId32" Type="http://schemas.openxmlformats.org/officeDocument/2006/relationships/hyperlink" Target="http://dl.acm.org/citation.cfm?id=1599883" TargetMode="External"/><Relationship Id="rId37" Type="http://schemas.openxmlformats.org/officeDocument/2006/relationships/hyperlink" Target="https://www.ddi.edu.tum.de/fileadmin/tueds10/www/Publikationen/2011/2011-Hubwieser-Muehling-KEOD-PrePrint.pdf" TargetMode="External"/><Relationship Id="rId40" Type="http://schemas.openxmlformats.org/officeDocument/2006/relationships/hyperlink" Target="http://ieeexplore.ieee.org/stamp/stamp.jsp?tp=&amp;arnumber=5652932" TargetMode="External"/><Relationship Id="rId45" Type="http://schemas.openxmlformats.org/officeDocument/2006/relationships/hyperlink" Target="http://dl.acm.org/citation.cfm?id=642668" TargetMode="External"/><Relationship Id="rId53" Type="http://schemas.openxmlformats.org/officeDocument/2006/relationships/hyperlink" Target="https://www.asee.org/public/conferences/8/papers/5188/view" TargetMode="External"/><Relationship Id="rId58" Type="http://schemas.openxmlformats.org/officeDocument/2006/relationships/hyperlink" Target="http://ieeexplore.ieee.org/stamp/stamp.jsp?tp=&amp;arnumber=7057088" TargetMode="External"/><Relationship Id="rId66" Type="http://schemas.openxmlformats.org/officeDocument/2006/relationships/hyperlink" Target="http://link.springer.com/chapter/10.1007%2F978-81-322-2247-7_16" TargetMode="External"/><Relationship Id="rId74" Type="http://schemas.openxmlformats.org/officeDocument/2006/relationships/hyperlink" Target="http://dl.acm.org/citation.cfm?id=192557" TargetMode="External"/><Relationship Id="rId79" Type="http://schemas.openxmlformats.org/officeDocument/2006/relationships/hyperlink" Target="http://link.springer.com/chapter/10.1007/978-0-387-78578-3_20" TargetMode="External"/><Relationship Id="rId87" Type="http://schemas.openxmlformats.org/officeDocument/2006/relationships/hyperlink" Target="http://ijact.in/index.php/ijact/article/viewFile/519/439" TargetMode="External"/><Relationship Id="rId102" Type="http://schemas.openxmlformats.org/officeDocument/2006/relationships/hyperlink" Target="http://dl.acm.org/citation.cfm?id=1599855" TargetMode="External"/><Relationship Id="rId5" Type="http://schemas.openxmlformats.org/officeDocument/2006/relationships/hyperlink" Target="http://ieeexplore.ieee.org/xpls/icp.jsp?arnumber=1158640" TargetMode="External"/><Relationship Id="rId61" Type="http://schemas.openxmlformats.org/officeDocument/2006/relationships/hyperlink" Target="https://peer.asee.org/perception-of-undergraduate-freshman-students-on-role-models-and-correlation-with-their-education-background" TargetMode="External"/><Relationship Id="rId82" Type="http://schemas.openxmlformats.org/officeDocument/2006/relationships/hyperlink" Target="http://ieeexplore.ieee.org/stamp/stamp.jsp?tp=&amp;arnumber=5623813" TargetMode="External"/><Relationship Id="rId90" Type="http://schemas.openxmlformats.org/officeDocument/2006/relationships/hyperlink" Target="http://eprint.ihmc.us/221/" TargetMode="External"/><Relationship Id="rId95" Type="http://schemas.openxmlformats.org/officeDocument/2006/relationships/hyperlink" Target="http://www.sciencedirect.com/science/article/pii/S0360131506001497" TargetMode="External"/><Relationship Id="rId19" Type="http://schemas.openxmlformats.org/officeDocument/2006/relationships/hyperlink" Target="http://www.scielo.org.co/scielo.php?script=sci_serial&amp;pid=0012-7353&amp;lng=en&amp;nrm=isso" TargetMode="External"/><Relationship Id="rId14" Type="http://schemas.openxmlformats.org/officeDocument/2006/relationships/hyperlink" Target="http://dl.acm.org/citation.cfm?id=2389658" TargetMode="External"/><Relationship Id="rId22" Type="http://schemas.openxmlformats.org/officeDocument/2006/relationships/hyperlink" Target="https://dls.ucar.edu/sites/default/files/reference_materials/src372-delachica.pdf" TargetMode="External"/><Relationship Id="rId27" Type="http://schemas.openxmlformats.org/officeDocument/2006/relationships/hyperlink" Target="http://www.hindawi.com/journals/tswj/2014/654397/" TargetMode="External"/><Relationship Id="rId30" Type="http://schemas.openxmlformats.org/officeDocument/2006/relationships/hyperlink" Target="https://aaltodoc.aalto.fi/handle/123456789/15373?show=full" TargetMode="External"/><Relationship Id="rId35" Type="http://schemas.openxmlformats.org/officeDocument/2006/relationships/hyperlink" Target="http://dl.acm.org/citation.cfm?id=1599907" TargetMode="External"/><Relationship Id="rId43" Type="http://schemas.openxmlformats.org/officeDocument/2006/relationships/hyperlink" Target="http://ieeexplore.ieee.org/stamp/stamp.jsp?tp=&amp;arnumber=4488857" TargetMode="External"/><Relationship Id="rId48" Type="http://schemas.openxmlformats.org/officeDocument/2006/relationships/hyperlink" Target="http://dl.acm.org/citation.cfm?id=1631801" TargetMode="External"/><Relationship Id="rId56" Type="http://schemas.openxmlformats.org/officeDocument/2006/relationships/hyperlink" Target="https://www.researchgate.net/publication/266082569_Evaluation_of_Concept_Importance_in_Concept_Maps_Mined_from_Lecture_Notes_Computer_vs_Human" TargetMode="External"/><Relationship Id="rId64" Type="http://schemas.openxmlformats.org/officeDocument/2006/relationships/hyperlink" Target="http://www.sciencedirect.com/science/article/pii/S1071581915000841" TargetMode="External"/><Relationship Id="rId69" Type="http://schemas.openxmlformats.org/officeDocument/2006/relationships/hyperlink" Target="http://link.springer.com/chapter/10.1007%2F11553939_171" TargetMode="External"/><Relationship Id="rId77" Type="http://schemas.openxmlformats.org/officeDocument/2006/relationships/hyperlink" Target="http://www.sciencedirect.com/science/article/pii/S0360131511001400" TargetMode="External"/><Relationship Id="rId100" Type="http://schemas.openxmlformats.org/officeDocument/2006/relationships/hyperlink" Target="http://cmc.ihmc.us/papers/cmc2004-225.pdf" TargetMode="External"/><Relationship Id="rId105" Type="http://schemas.openxmlformats.org/officeDocument/2006/relationships/hyperlink" Target="http://www.sciencedirect.com/science/article/pii/S0360131513002686" TargetMode="External"/><Relationship Id="rId8" Type="http://schemas.openxmlformats.org/officeDocument/2006/relationships/hyperlink" Target="http://ieeexplore.ieee.org/xpls/abs_all.jsp?arnumber=5529816" TargetMode="External"/><Relationship Id="rId51" Type="http://schemas.openxmlformats.org/officeDocument/2006/relationships/hyperlink" Target="http://www.sciencedirect.com/science/article/pii/S0360131505000679" TargetMode="External"/><Relationship Id="rId72" Type="http://schemas.openxmlformats.org/officeDocument/2006/relationships/hyperlink" Target="https://www.researchgate.net/publication/228728037_From_Scalable_Concept_Maps_to_Scalable_Open_Student_Models" TargetMode="External"/><Relationship Id="rId80" Type="http://schemas.openxmlformats.org/officeDocument/2006/relationships/hyperlink" Target="http://ieeexplore.ieee.org/stamp/stamp.jsp?tp=&amp;arnumber=1408581" TargetMode="External"/><Relationship Id="rId85" Type="http://schemas.openxmlformats.org/officeDocument/2006/relationships/hyperlink" Target="http://cmc.ihmc.us/cmc2012papers/cmc2012-p102.pdf" TargetMode="External"/><Relationship Id="rId93" Type="http://schemas.openxmlformats.org/officeDocument/2006/relationships/hyperlink" Target="http://stanford.edu/dept/SUSE/projects/ireport/articles/concept_maps/concept-map%20scaffolding.pdf" TargetMode="External"/><Relationship Id="rId98" Type="http://schemas.openxmlformats.org/officeDocument/2006/relationships/hyperlink" Target="http://www.cs.usyd.edu.au/~aied/vol5/vol5_cimolino.pdf" TargetMode="External"/><Relationship Id="rId3" Type="http://schemas.openxmlformats.org/officeDocument/2006/relationships/hyperlink" Target="http://www.sciencedirect.com/science/article/pii/S0950705114000240" TargetMode="External"/><Relationship Id="rId12" Type="http://schemas.openxmlformats.org/officeDocument/2006/relationships/hyperlink" Target="http://dl.acm.org/citation.cfm?id=2526976" TargetMode="External"/><Relationship Id="rId17" Type="http://schemas.openxmlformats.org/officeDocument/2006/relationships/hyperlink" Target="http://www.apsce.net/icce/icce2009/pdf/C3/proceedings399-406.pdf" TargetMode="External"/><Relationship Id="rId25" Type="http://schemas.openxmlformats.org/officeDocument/2006/relationships/hyperlink" Target="http://www.ieeeexplore.ws/xpl/articleDetails.jsp?reload=true&amp;arnumber=5739248" TargetMode="External"/><Relationship Id="rId33" Type="http://schemas.openxmlformats.org/officeDocument/2006/relationships/hyperlink" Target="https://www.researchgate.net/publication/239433779_Exploring_how_primary_school_students_function_in_computer_supported_collaborative_learning" TargetMode="External"/><Relationship Id="rId38" Type="http://schemas.openxmlformats.org/officeDocument/2006/relationships/hyperlink" Target="http://onlinelibrary.wiley.com/doi/10.1002/cae.21740/abstract?userIsAuthenticated=false&amp;deniedAccessCustomisedMessage=" TargetMode="External"/><Relationship Id="rId46" Type="http://schemas.openxmlformats.org/officeDocument/2006/relationships/hyperlink" Target="http://dl.acm.org/citation.cfm?id=1181853" TargetMode="External"/><Relationship Id="rId59" Type="http://schemas.openxmlformats.org/officeDocument/2006/relationships/hyperlink" Target="http://www.inderscienceonline.com/doi/pdf/10.1504/IJCEELL.2004.004969" TargetMode="External"/><Relationship Id="rId67" Type="http://schemas.openxmlformats.org/officeDocument/2006/relationships/hyperlink" Target="http://link.springer.com/chapter/10.1007%2F978-3-642-28801-2_4" TargetMode="External"/><Relationship Id="rId103" Type="http://schemas.openxmlformats.org/officeDocument/2006/relationships/hyperlink" Target="http://people.oregonstate.edu/~marshaby/Papers/MatchKnowledgeElements_PrePrintVersion.pdf" TargetMode="External"/><Relationship Id="rId108" Type="http://schemas.openxmlformats.org/officeDocument/2006/relationships/comments" Target="../comments1.xml"/><Relationship Id="rId20" Type="http://schemas.openxmlformats.org/officeDocument/2006/relationships/hyperlink" Target="https://www.thinkmind.org/download.php?articleid=ubicomm_2011_9_30_10153" TargetMode="External"/><Relationship Id="rId41" Type="http://schemas.openxmlformats.org/officeDocument/2006/relationships/hyperlink" Target="http://ieeexplore.ieee.org/xpls/abs_all.jsp?arnumber=6018677&amp;tag=1" TargetMode="External"/><Relationship Id="rId54" Type="http://schemas.openxmlformats.org/officeDocument/2006/relationships/hyperlink" Target="http://jis.sagepub.com/content/39/6/719" TargetMode="External"/><Relationship Id="rId62" Type="http://schemas.openxmlformats.org/officeDocument/2006/relationships/hyperlink" Target="http://www.sciencedirect.com/science/article/pii/S0950705106001948" TargetMode="External"/><Relationship Id="rId70" Type="http://schemas.openxmlformats.org/officeDocument/2006/relationships/hyperlink" Target="http://link.springer.com/chapter/10.1007%2F978-3-642-24175-8_10" TargetMode="External"/><Relationship Id="rId75" Type="http://schemas.openxmlformats.org/officeDocument/2006/relationships/hyperlink" Target="http://www.sciencedirect.com/science/article/pii/S0965997814000106" TargetMode="External"/><Relationship Id="rId83" Type="http://schemas.openxmlformats.org/officeDocument/2006/relationships/hyperlink" Target="http://ieeexplore.ieee.org/stamp/stamp.jsp?tp=&amp;arnumber=5629027" TargetMode="External"/><Relationship Id="rId88" Type="http://schemas.openxmlformats.org/officeDocument/2006/relationships/hyperlink" Target="http://ieeexplore.ieee.org/xpl/articleDetails.jsp?reload=true&amp;arnumber=6834769" TargetMode="External"/><Relationship Id="rId91" Type="http://schemas.openxmlformats.org/officeDocument/2006/relationships/hyperlink" Target="http://link.springer.com/article/10.1023%2FA%3A1020309927987" TargetMode="External"/><Relationship Id="rId96" Type="http://schemas.openxmlformats.org/officeDocument/2006/relationships/hyperlink" Target="http://www.sciencedirect.com/science/article/pii/S0747563299000266" TargetMode="External"/><Relationship Id="rId1" Type="http://schemas.openxmlformats.org/officeDocument/2006/relationships/hyperlink" Target="http://dl.acm.org/citation.cfm?id=223072" TargetMode="External"/><Relationship Id="rId6" Type="http://schemas.openxmlformats.org/officeDocument/2006/relationships/hyperlink" Target="http://ieeexplore.ieee.org/xpls/abs_all.jsp?arnumber=6920713" TargetMode="External"/><Relationship Id="rId15" Type="http://schemas.openxmlformats.org/officeDocument/2006/relationships/hyperlink" Target="http://dl.acm.org/citation.cfm?id=2401796.2401812" TargetMode="External"/><Relationship Id="rId23" Type="http://schemas.openxmlformats.org/officeDocument/2006/relationships/hyperlink" Target="http://link.springer.com/article/10.1007%2Fs12145-014-0203-1" TargetMode="External"/><Relationship Id="rId28" Type="http://schemas.openxmlformats.org/officeDocument/2006/relationships/hyperlink" Target="http://www.smartcr.org/view/download.php?filename=smartcr_vol5no4p009.pdf" TargetMode="External"/><Relationship Id="rId36" Type="http://schemas.openxmlformats.org/officeDocument/2006/relationships/hyperlink" Target="http://link.springer.com/chapter/10.1007%2F978-3-642-21210-9_6" TargetMode="External"/><Relationship Id="rId49" Type="http://schemas.openxmlformats.org/officeDocument/2006/relationships/hyperlink" Target="http://ieeexplore.ieee.org/xpls/abs_all.jsp?arnumber=4610238&amp;tag=1" TargetMode="External"/><Relationship Id="rId57" Type="http://schemas.openxmlformats.org/officeDocument/2006/relationships/hyperlink" Target="http://eric.ed.gov/?id=EJ641611" TargetMode="External"/><Relationship Id="rId106" Type="http://schemas.openxmlformats.org/officeDocument/2006/relationships/printerSettings" Target="../printerSettings/printerSettings1.bin"/><Relationship Id="rId10" Type="http://schemas.openxmlformats.org/officeDocument/2006/relationships/hyperlink" Target="http://ieeexplore.ieee.org/xpls/icp.jsp?arnumber=6736482" TargetMode="External"/><Relationship Id="rId31" Type="http://schemas.openxmlformats.org/officeDocument/2006/relationships/hyperlink" Target="http://link.springer.com/chapter/10.1007%2F978-3-319-19773-9_2" TargetMode="External"/><Relationship Id="rId44" Type="http://schemas.openxmlformats.org/officeDocument/2006/relationships/hyperlink" Target="http://ieeexplore.ieee.org/stamp/stamp.jsp?arnumber=4632120" TargetMode="External"/><Relationship Id="rId52" Type="http://schemas.openxmlformats.org/officeDocument/2006/relationships/hyperlink" Target="http://www.sciencedirect.com/science/article/pii/S0360131505001727" TargetMode="External"/><Relationship Id="rId60" Type="http://schemas.openxmlformats.org/officeDocument/2006/relationships/hyperlink" Target="http://teachableagents.org/papers/2009/Biswas_ICCE.pdf" TargetMode="External"/><Relationship Id="rId65" Type="http://schemas.openxmlformats.org/officeDocument/2006/relationships/hyperlink" Target="http://link.springer.com/chapter/10.1007%2F978-3-540-74780-2_33" TargetMode="External"/><Relationship Id="rId73" Type="http://schemas.openxmlformats.org/officeDocument/2006/relationships/hyperlink" Target="http://ceur-ws.org/Vol-1402/paper18.pdf" TargetMode="External"/><Relationship Id="rId78" Type="http://schemas.openxmlformats.org/officeDocument/2006/relationships/hyperlink" Target="http://www.sciencedirect.com/science/article/pii/S0957417407005908" TargetMode="External"/><Relationship Id="rId81" Type="http://schemas.openxmlformats.org/officeDocument/2006/relationships/hyperlink" Target="http://cmc.ihmc.us/cmc2006Papers/cmc2006-p181.pdf" TargetMode="External"/><Relationship Id="rId86" Type="http://schemas.openxmlformats.org/officeDocument/2006/relationships/hyperlink" Target="http://citeseerx.ist.psu.edu/viewdoc/download?doi=10.1.1.412.4161&amp;rep=rep1&amp;type=pdf" TargetMode="External"/><Relationship Id="rId94" Type="http://schemas.openxmlformats.org/officeDocument/2006/relationships/hyperlink" Target="http://www.sciencedirect.com/science/article/pii/S0957417411004027" TargetMode="External"/><Relationship Id="rId99" Type="http://schemas.openxmlformats.org/officeDocument/2006/relationships/hyperlink" Target="http://www.iis.sinica.edu.tw/JISE/2005/200509_04.pdf" TargetMode="External"/><Relationship Id="rId101" Type="http://schemas.openxmlformats.org/officeDocument/2006/relationships/hyperlink" Target="http://citeseerx.ist.psu.edu/viewdoc/download?doi=10.1.1.94.3407&amp;rep=rep1&amp;type=pdf" TargetMode="External"/><Relationship Id="rId4" Type="http://schemas.openxmlformats.org/officeDocument/2006/relationships/hyperlink" Target="http://ieeexplore.ieee.org/xpls/icp.jsp?arnumber=4659323" TargetMode="External"/><Relationship Id="rId9" Type="http://schemas.openxmlformats.org/officeDocument/2006/relationships/hyperlink" Target="http://ieeexplore.ieee.org/xpls/abs_all.jsp?arnumber=6142762" TargetMode="External"/><Relationship Id="rId13" Type="http://schemas.openxmlformats.org/officeDocument/2006/relationships/hyperlink" Target="http://ieeexplore.ieee.org/xpls/abs_all.jsp?arnumber=5314234" TargetMode="External"/><Relationship Id="rId18" Type="http://schemas.openxmlformats.org/officeDocument/2006/relationships/hyperlink" Target="http://www.informatica.si/index.php/informatica/article/download/108/101" TargetMode="External"/><Relationship Id="rId39" Type="http://schemas.openxmlformats.org/officeDocument/2006/relationships/hyperlink" Target="http://dl.acm.org/citation.cfm?id=2016929" TargetMode="External"/><Relationship Id="rId34" Type="http://schemas.openxmlformats.org/officeDocument/2006/relationships/hyperlink" Target="http://www.sciencedirect.com/science/article/pii/S036013151000285X" TargetMode="External"/><Relationship Id="rId50" Type="http://schemas.openxmlformats.org/officeDocument/2006/relationships/hyperlink" Target="http://dl.acm.org/citation.cfm?doid=1217862.1217864" TargetMode="External"/><Relationship Id="rId55" Type="http://schemas.openxmlformats.org/officeDocument/2006/relationships/hyperlink" Target="http://www.sciencedirect.com/science/article/pii/S0360131511002600" TargetMode="External"/><Relationship Id="rId76" Type="http://schemas.openxmlformats.org/officeDocument/2006/relationships/hyperlink" Target="http://dl.acm.org/citation.cfm?id=1565448" TargetMode="External"/><Relationship Id="rId97" Type="http://schemas.openxmlformats.org/officeDocument/2006/relationships/hyperlink" Target="https://www.learntechlib.org/p/10783" TargetMode="External"/><Relationship Id="rId104" Type="http://schemas.openxmlformats.org/officeDocument/2006/relationships/hyperlink" Target="http://www.sciencedirect.com/science/article/pii/S0360131510000059"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94"/>
  <sheetViews>
    <sheetView topLeftCell="A70" zoomScaleNormal="100" workbookViewId="0">
      <selection activeCell="F19" sqref="F19"/>
    </sheetView>
  </sheetViews>
  <sheetFormatPr defaultColWidth="9.109375" defaultRowHeight="14.4" x14ac:dyDescent="0.3"/>
  <cols>
    <col min="1" max="1" width="4" style="4" bestFit="1" customWidth="1"/>
    <col min="2" max="2" width="14.77734375" style="4" customWidth="1"/>
    <col min="3" max="3" width="6.44140625" style="1" customWidth="1"/>
    <col min="4" max="4" width="7.44140625" style="1" customWidth="1"/>
    <col min="5" max="5" width="13.5546875" style="1" bestFit="1" customWidth="1"/>
    <col min="6" max="6" width="60.44140625" style="14" customWidth="1"/>
    <col min="7" max="7" width="20.6640625" style="17" customWidth="1"/>
    <col min="8" max="8" width="18.109375" style="17" bestFit="1" customWidth="1"/>
    <col min="9" max="9" width="33.44140625" style="14" customWidth="1"/>
    <col min="10" max="10" width="12.109375" style="18" bestFit="1" customWidth="1"/>
    <col min="11" max="11" width="12.5546875" style="18" bestFit="1" customWidth="1"/>
    <col min="12" max="12" width="22.44140625" style="18" bestFit="1" customWidth="1"/>
    <col min="13" max="13" width="15.44140625" style="18" bestFit="1" customWidth="1"/>
    <col min="14" max="14" width="19.6640625" style="18" bestFit="1" customWidth="1"/>
    <col min="15" max="16384" width="9.109375" style="18"/>
  </cols>
  <sheetData>
    <row r="1" spans="1:15" ht="23.4" x14ac:dyDescent="0.45">
      <c r="A1" s="171" t="s">
        <v>1506</v>
      </c>
      <c r="B1" s="171"/>
      <c r="C1" s="171"/>
      <c r="D1" s="171"/>
      <c r="E1" s="171"/>
      <c r="F1" s="171"/>
      <c r="G1" s="171"/>
      <c r="H1" s="171"/>
      <c r="I1" s="171"/>
    </row>
    <row r="2" spans="1:15" ht="15.6" x14ac:dyDescent="0.3">
      <c r="A2" s="172" t="s">
        <v>1507</v>
      </c>
      <c r="B2" s="172"/>
      <c r="C2" s="172"/>
      <c r="D2" s="172"/>
      <c r="E2" s="172"/>
      <c r="F2" s="172"/>
      <c r="G2" s="172"/>
      <c r="H2" s="172"/>
      <c r="I2" s="172"/>
    </row>
    <row r="3" spans="1:15" x14ac:dyDescent="0.3">
      <c r="A3" s="4" t="s">
        <v>1504</v>
      </c>
      <c r="B3" s="44" t="s">
        <v>1503</v>
      </c>
      <c r="C3" s="7" t="s">
        <v>10</v>
      </c>
      <c r="D3" s="44" t="s">
        <v>1509</v>
      </c>
      <c r="E3" s="44" t="s">
        <v>7</v>
      </c>
      <c r="F3" s="44" t="s">
        <v>1508</v>
      </c>
      <c r="G3" s="44" t="s">
        <v>51</v>
      </c>
      <c r="H3" s="44" t="s">
        <v>11</v>
      </c>
      <c r="I3" s="44" t="s">
        <v>50</v>
      </c>
      <c r="J3" s="148"/>
      <c r="K3" s="148"/>
    </row>
    <row r="4" spans="1:15" x14ac:dyDescent="0.3">
      <c r="A4" s="9">
        <v>1</v>
      </c>
      <c r="B4" s="140" t="s">
        <v>1359</v>
      </c>
      <c r="C4" s="63">
        <v>10</v>
      </c>
      <c r="D4" s="19">
        <v>2001</v>
      </c>
      <c r="E4" s="19" t="s">
        <v>231</v>
      </c>
      <c r="F4" s="149" t="s">
        <v>286</v>
      </c>
      <c r="G4" s="150" t="s">
        <v>376</v>
      </c>
      <c r="H4" s="140" t="s">
        <v>378</v>
      </c>
      <c r="I4" s="151" t="s">
        <v>377</v>
      </c>
      <c r="J4" s="148"/>
      <c r="K4" s="148">
        <f t="shared" ref="K4:K54" si="0">IF(E4="IEEE",1,0)</f>
        <v>0</v>
      </c>
      <c r="L4" s="18">
        <f t="shared" ref="L4:L54" si="1">IF(E4="ACM",1,0)</f>
        <v>0</v>
      </c>
      <c r="M4" s="18">
        <f t="shared" ref="M4:M54" si="2">IF(E4="Science Direct",1,0)</f>
        <v>0</v>
      </c>
      <c r="N4" s="18">
        <f t="shared" ref="N4:N54" si="3">IF(E4="Scopus",1,0)</f>
        <v>1</v>
      </c>
      <c r="O4" s="18">
        <f t="shared" ref="O4:O54" si="4">IF(E4="Compendex",1,0)</f>
        <v>0</v>
      </c>
    </row>
    <row r="5" spans="1:15" x14ac:dyDescent="0.3">
      <c r="A5" s="9">
        <v>2</v>
      </c>
      <c r="B5" s="19" t="s">
        <v>1360</v>
      </c>
      <c r="C5" s="63">
        <v>11</v>
      </c>
      <c r="D5" s="19">
        <v>2007</v>
      </c>
      <c r="E5" s="19" t="s">
        <v>231</v>
      </c>
      <c r="F5" s="149" t="s">
        <v>366</v>
      </c>
      <c r="G5" s="11" t="s">
        <v>834</v>
      </c>
      <c r="H5" s="59" t="s">
        <v>148</v>
      </c>
      <c r="I5" s="151" t="s">
        <v>835</v>
      </c>
      <c r="J5" s="148"/>
      <c r="K5" s="148">
        <f t="shared" si="0"/>
        <v>0</v>
      </c>
      <c r="L5" s="18">
        <f t="shared" si="1"/>
        <v>0</v>
      </c>
      <c r="M5" s="18">
        <f t="shared" si="2"/>
        <v>0</v>
      </c>
      <c r="N5" s="18">
        <f t="shared" si="3"/>
        <v>1</v>
      </c>
      <c r="O5" s="18">
        <f t="shared" si="4"/>
        <v>0</v>
      </c>
    </row>
    <row r="6" spans="1:15" x14ac:dyDescent="0.3">
      <c r="A6" s="9">
        <v>3</v>
      </c>
      <c r="B6" s="140" t="s">
        <v>1361</v>
      </c>
      <c r="C6" s="63">
        <v>15</v>
      </c>
      <c r="D6" s="19">
        <v>2009</v>
      </c>
      <c r="E6" s="19" t="s">
        <v>231</v>
      </c>
      <c r="F6" s="149" t="s">
        <v>266</v>
      </c>
      <c r="G6" s="150" t="s">
        <v>386</v>
      </c>
      <c r="H6" s="140" t="s">
        <v>148</v>
      </c>
      <c r="I6" s="151" t="s">
        <v>387</v>
      </c>
      <c r="J6" s="148"/>
      <c r="K6" s="148">
        <f t="shared" si="0"/>
        <v>0</v>
      </c>
      <c r="L6" s="18">
        <f t="shared" si="1"/>
        <v>0</v>
      </c>
      <c r="M6" s="18">
        <f t="shared" si="2"/>
        <v>0</v>
      </c>
      <c r="N6" s="18">
        <f t="shared" si="3"/>
        <v>1</v>
      </c>
      <c r="O6" s="18">
        <f t="shared" si="4"/>
        <v>0</v>
      </c>
    </row>
    <row r="7" spans="1:15" x14ac:dyDescent="0.3">
      <c r="A7" s="9">
        <v>4</v>
      </c>
      <c r="B7" s="140" t="s">
        <v>1362</v>
      </c>
      <c r="C7" s="68">
        <v>23</v>
      </c>
      <c r="D7" s="19">
        <v>2012</v>
      </c>
      <c r="E7" s="19" t="s">
        <v>22</v>
      </c>
      <c r="F7" s="3" t="s">
        <v>41</v>
      </c>
      <c r="G7" s="150" t="s">
        <v>209</v>
      </c>
      <c r="H7" s="140" t="s">
        <v>210</v>
      </c>
      <c r="I7" s="151" t="s">
        <v>211</v>
      </c>
      <c r="J7" s="148"/>
      <c r="K7" s="148">
        <f t="shared" si="0"/>
        <v>0</v>
      </c>
      <c r="L7" s="18">
        <f t="shared" si="1"/>
        <v>1</v>
      </c>
      <c r="M7" s="18">
        <f t="shared" si="2"/>
        <v>0</v>
      </c>
      <c r="N7" s="18">
        <f t="shared" si="3"/>
        <v>0</v>
      </c>
      <c r="O7" s="18">
        <f t="shared" si="4"/>
        <v>0</v>
      </c>
    </row>
    <row r="8" spans="1:15" x14ac:dyDescent="0.3">
      <c r="A8" s="9">
        <v>5</v>
      </c>
      <c r="B8" s="19" t="s">
        <v>1365</v>
      </c>
      <c r="C8" s="63">
        <v>28</v>
      </c>
      <c r="D8" s="19">
        <v>2007</v>
      </c>
      <c r="E8" s="19" t="s">
        <v>231</v>
      </c>
      <c r="F8" s="149" t="s">
        <v>277</v>
      </c>
      <c r="G8" s="11" t="s">
        <v>724</v>
      </c>
      <c r="H8" s="59" t="s">
        <v>378</v>
      </c>
      <c r="I8" s="151" t="s">
        <v>725</v>
      </c>
      <c r="J8" s="148"/>
      <c r="K8" s="148">
        <f t="shared" si="0"/>
        <v>0</v>
      </c>
      <c r="L8" s="18">
        <f t="shared" si="1"/>
        <v>0</v>
      </c>
      <c r="M8" s="18">
        <f t="shared" si="2"/>
        <v>0</v>
      </c>
      <c r="N8" s="18">
        <f t="shared" si="3"/>
        <v>1</v>
      </c>
      <c r="O8" s="18">
        <f t="shared" si="4"/>
        <v>0</v>
      </c>
    </row>
    <row r="9" spans="1:15" x14ac:dyDescent="0.3">
      <c r="A9" s="9">
        <v>6</v>
      </c>
      <c r="B9" s="19" t="s">
        <v>1366</v>
      </c>
      <c r="C9" s="63">
        <v>31</v>
      </c>
      <c r="D9" s="19">
        <v>2007</v>
      </c>
      <c r="E9" s="19" t="s">
        <v>231</v>
      </c>
      <c r="F9" s="149" t="s">
        <v>281</v>
      </c>
      <c r="G9" s="11" t="s">
        <v>730</v>
      </c>
      <c r="H9" s="59" t="s">
        <v>378</v>
      </c>
      <c r="I9" s="151" t="s">
        <v>731</v>
      </c>
      <c r="J9" s="148"/>
      <c r="K9" s="148">
        <f t="shared" si="0"/>
        <v>0</v>
      </c>
      <c r="L9" s="18">
        <f t="shared" si="1"/>
        <v>0</v>
      </c>
      <c r="M9" s="18">
        <f t="shared" si="2"/>
        <v>0</v>
      </c>
      <c r="N9" s="18">
        <f t="shared" si="3"/>
        <v>1</v>
      </c>
      <c r="O9" s="18">
        <f t="shared" si="4"/>
        <v>0</v>
      </c>
    </row>
    <row r="10" spans="1:15" x14ac:dyDescent="0.3">
      <c r="A10" s="9">
        <v>7</v>
      </c>
      <c r="B10" s="19" t="s">
        <v>1367</v>
      </c>
      <c r="C10" s="63">
        <v>41</v>
      </c>
      <c r="D10" s="19">
        <v>2015</v>
      </c>
      <c r="E10" s="19" t="s">
        <v>231</v>
      </c>
      <c r="F10" s="60" t="s">
        <v>235</v>
      </c>
      <c r="G10" s="11" t="s">
        <v>842</v>
      </c>
      <c r="H10" s="59" t="s">
        <v>148</v>
      </c>
      <c r="I10" s="151" t="s">
        <v>848</v>
      </c>
      <c r="J10" s="148"/>
      <c r="K10" s="148">
        <f t="shared" si="0"/>
        <v>0</v>
      </c>
      <c r="L10" s="18">
        <f t="shared" si="1"/>
        <v>0</v>
      </c>
      <c r="M10" s="18">
        <f t="shared" si="2"/>
        <v>0</v>
      </c>
      <c r="N10" s="18">
        <f t="shared" si="3"/>
        <v>1</v>
      </c>
      <c r="O10" s="18">
        <f t="shared" si="4"/>
        <v>0</v>
      </c>
    </row>
    <row r="11" spans="1:15" x14ac:dyDescent="0.3">
      <c r="A11" s="9">
        <v>8</v>
      </c>
      <c r="B11" s="140" t="s">
        <v>1368</v>
      </c>
      <c r="C11" s="63">
        <v>43</v>
      </c>
      <c r="D11" s="19">
        <v>2006</v>
      </c>
      <c r="E11" s="19" t="s">
        <v>231</v>
      </c>
      <c r="F11" s="149" t="s">
        <v>364</v>
      </c>
      <c r="G11" s="150" t="s">
        <v>406</v>
      </c>
      <c r="H11" s="152" t="s">
        <v>378</v>
      </c>
      <c r="I11" s="151" t="s">
        <v>407</v>
      </c>
      <c r="J11" s="148"/>
      <c r="K11" s="148">
        <f t="shared" si="0"/>
        <v>0</v>
      </c>
      <c r="L11" s="18">
        <f t="shared" si="1"/>
        <v>0</v>
      </c>
      <c r="M11" s="18">
        <f t="shared" si="2"/>
        <v>0</v>
      </c>
      <c r="N11" s="18">
        <f t="shared" si="3"/>
        <v>1</v>
      </c>
      <c r="O11" s="18">
        <f t="shared" si="4"/>
        <v>0</v>
      </c>
    </row>
    <row r="12" spans="1:15" x14ac:dyDescent="0.3">
      <c r="A12" s="9">
        <v>9</v>
      </c>
      <c r="B12" s="140" t="s">
        <v>1481</v>
      </c>
      <c r="C12" s="63">
        <v>44</v>
      </c>
      <c r="D12" s="19">
        <v>2012</v>
      </c>
      <c r="E12" s="19" t="s">
        <v>288</v>
      </c>
      <c r="F12" s="149" t="s">
        <v>247</v>
      </c>
      <c r="G12" s="150" t="s">
        <v>495</v>
      </c>
      <c r="H12" s="152" t="s">
        <v>148</v>
      </c>
      <c r="I12" s="151" t="s">
        <v>496</v>
      </c>
      <c r="J12" s="148"/>
      <c r="K12" s="148">
        <f t="shared" si="0"/>
        <v>0</v>
      </c>
      <c r="L12" s="18">
        <f t="shared" si="1"/>
        <v>0</v>
      </c>
      <c r="M12" s="18">
        <f t="shared" si="2"/>
        <v>0</v>
      </c>
      <c r="N12" s="18">
        <f t="shared" si="3"/>
        <v>0</v>
      </c>
      <c r="O12" s="18">
        <f t="shared" si="4"/>
        <v>1</v>
      </c>
    </row>
    <row r="13" spans="1:15" x14ac:dyDescent="0.3">
      <c r="A13" s="9">
        <v>10</v>
      </c>
      <c r="B13" s="140" t="s">
        <v>1363</v>
      </c>
      <c r="C13" s="68">
        <v>45</v>
      </c>
      <c r="D13" s="19">
        <v>2011</v>
      </c>
      <c r="E13" s="19" t="s">
        <v>22</v>
      </c>
      <c r="F13" s="3" t="s">
        <v>38</v>
      </c>
      <c r="G13" s="150" t="s">
        <v>155</v>
      </c>
      <c r="H13" s="140" t="s">
        <v>148</v>
      </c>
      <c r="I13" s="151" t="s">
        <v>156</v>
      </c>
      <c r="J13" s="148"/>
      <c r="K13" s="148">
        <f t="shared" si="0"/>
        <v>0</v>
      </c>
      <c r="L13" s="18">
        <f t="shared" si="1"/>
        <v>1</v>
      </c>
      <c r="M13" s="18">
        <f t="shared" si="2"/>
        <v>0</v>
      </c>
      <c r="N13" s="18">
        <f t="shared" si="3"/>
        <v>0</v>
      </c>
      <c r="O13" s="18">
        <f t="shared" si="4"/>
        <v>0</v>
      </c>
    </row>
    <row r="14" spans="1:15" x14ac:dyDescent="0.3">
      <c r="A14" s="9">
        <v>11</v>
      </c>
      <c r="B14" s="140" t="s">
        <v>1364</v>
      </c>
      <c r="C14" s="68">
        <v>54</v>
      </c>
      <c r="D14" s="19">
        <v>2013</v>
      </c>
      <c r="E14" s="19" t="s">
        <v>20</v>
      </c>
      <c r="F14" s="3" t="s">
        <v>32</v>
      </c>
      <c r="G14" s="49" t="s">
        <v>140</v>
      </c>
      <c r="H14" s="140" t="s">
        <v>148</v>
      </c>
      <c r="I14" s="153" t="s">
        <v>141</v>
      </c>
      <c r="J14" s="148"/>
      <c r="K14" s="148">
        <f t="shared" si="0"/>
        <v>1</v>
      </c>
      <c r="L14" s="18">
        <f t="shared" si="1"/>
        <v>0</v>
      </c>
      <c r="M14" s="18">
        <f t="shared" si="2"/>
        <v>0</v>
      </c>
      <c r="N14" s="18">
        <f t="shared" si="3"/>
        <v>0</v>
      </c>
      <c r="O14" s="18">
        <f t="shared" si="4"/>
        <v>0</v>
      </c>
    </row>
    <row r="15" spans="1:15" x14ac:dyDescent="0.3">
      <c r="A15" s="9">
        <v>12</v>
      </c>
      <c r="B15" s="140" t="s">
        <v>1369</v>
      </c>
      <c r="C15" s="63">
        <v>57</v>
      </c>
      <c r="D15" s="19">
        <v>2015</v>
      </c>
      <c r="E15" s="19" t="s">
        <v>231</v>
      </c>
      <c r="F15" s="60" t="s">
        <v>236</v>
      </c>
      <c r="G15" s="150" t="s">
        <v>413</v>
      </c>
      <c r="H15" s="152" t="s">
        <v>414</v>
      </c>
      <c r="I15" s="151" t="s">
        <v>415</v>
      </c>
      <c r="J15" s="148"/>
      <c r="K15" s="148">
        <f t="shared" si="0"/>
        <v>0</v>
      </c>
      <c r="L15" s="18">
        <f t="shared" si="1"/>
        <v>0</v>
      </c>
      <c r="M15" s="18">
        <f t="shared" si="2"/>
        <v>0</v>
      </c>
      <c r="N15" s="18">
        <f t="shared" si="3"/>
        <v>1</v>
      </c>
      <c r="O15" s="18">
        <f t="shared" si="4"/>
        <v>0</v>
      </c>
    </row>
    <row r="16" spans="1:15" x14ac:dyDescent="0.3">
      <c r="A16" s="9">
        <v>13</v>
      </c>
      <c r="B16" s="19" t="s">
        <v>1461</v>
      </c>
      <c r="C16" s="63">
        <v>63</v>
      </c>
      <c r="D16" s="19">
        <v>2012</v>
      </c>
      <c r="E16" s="19" t="s">
        <v>288</v>
      </c>
      <c r="F16" s="149" t="s">
        <v>293</v>
      </c>
      <c r="G16" s="11" t="s">
        <v>738</v>
      </c>
      <c r="H16" s="59" t="s">
        <v>148</v>
      </c>
      <c r="I16" s="151" t="s">
        <v>739</v>
      </c>
      <c r="J16" s="148"/>
      <c r="K16" s="148">
        <f t="shared" si="0"/>
        <v>0</v>
      </c>
      <c r="L16" s="18">
        <f t="shared" si="1"/>
        <v>0</v>
      </c>
      <c r="M16" s="18">
        <f t="shared" si="2"/>
        <v>0</v>
      </c>
      <c r="N16" s="18">
        <f t="shared" si="3"/>
        <v>0</v>
      </c>
      <c r="O16" s="18">
        <f t="shared" si="4"/>
        <v>1</v>
      </c>
    </row>
    <row r="17" spans="1:15" x14ac:dyDescent="0.3">
      <c r="A17" s="9">
        <v>14</v>
      </c>
      <c r="B17" s="19" t="s">
        <v>1370</v>
      </c>
      <c r="C17" s="63">
        <v>67</v>
      </c>
      <c r="D17" s="19">
        <v>2014</v>
      </c>
      <c r="E17" s="19" t="s">
        <v>231</v>
      </c>
      <c r="F17" s="154" t="s">
        <v>239</v>
      </c>
      <c r="G17" s="11" t="s">
        <v>854</v>
      </c>
      <c r="H17" s="59" t="s">
        <v>148</v>
      </c>
      <c r="I17" s="151" t="s">
        <v>855</v>
      </c>
      <c r="J17" s="148"/>
      <c r="K17" s="148">
        <f t="shared" si="0"/>
        <v>0</v>
      </c>
      <c r="L17" s="18">
        <f t="shared" si="1"/>
        <v>0</v>
      </c>
      <c r="M17" s="18">
        <f t="shared" si="2"/>
        <v>0</v>
      </c>
      <c r="N17" s="18">
        <f t="shared" si="3"/>
        <v>1</v>
      </c>
      <c r="O17" s="18">
        <f t="shared" si="4"/>
        <v>0</v>
      </c>
    </row>
    <row r="18" spans="1:15" ht="16.8" customHeight="1" x14ac:dyDescent="0.3">
      <c r="A18" s="9">
        <v>15</v>
      </c>
      <c r="B18" s="140" t="s">
        <v>1371</v>
      </c>
      <c r="C18" s="63">
        <v>71</v>
      </c>
      <c r="D18" s="19">
        <v>2014</v>
      </c>
      <c r="E18" s="19" t="s">
        <v>231</v>
      </c>
      <c r="F18" s="154" t="s">
        <v>238</v>
      </c>
      <c r="G18" s="150" t="s">
        <v>503</v>
      </c>
      <c r="H18" s="152" t="s">
        <v>378</v>
      </c>
      <c r="I18" s="151" t="s">
        <v>504</v>
      </c>
      <c r="J18" s="148"/>
      <c r="K18" s="148">
        <f t="shared" si="0"/>
        <v>0</v>
      </c>
      <c r="L18" s="18">
        <f t="shared" si="1"/>
        <v>0</v>
      </c>
      <c r="M18" s="18">
        <f t="shared" si="2"/>
        <v>0</v>
      </c>
      <c r="N18" s="18">
        <f t="shared" si="3"/>
        <v>1</v>
      </c>
      <c r="O18" s="18">
        <f t="shared" si="4"/>
        <v>0</v>
      </c>
    </row>
    <row r="19" spans="1:15" ht="16.8" customHeight="1" x14ac:dyDescent="0.3">
      <c r="A19" s="9">
        <v>16</v>
      </c>
      <c r="B19" s="140" t="s">
        <v>1372</v>
      </c>
      <c r="C19" s="78">
        <v>73</v>
      </c>
      <c r="D19" s="19">
        <v>2011</v>
      </c>
      <c r="E19" s="19" t="s">
        <v>231</v>
      </c>
      <c r="F19" s="154" t="s">
        <v>252</v>
      </c>
      <c r="G19" s="150" t="s">
        <v>422</v>
      </c>
      <c r="H19" s="152" t="s">
        <v>148</v>
      </c>
      <c r="I19" s="151" t="s">
        <v>429</v>
      </c>
      <c r="J19" s="148"/>
      <c r="K19" s="148">
        <f t="shared" si="0"/>
        <v>0</v>
      </c>
      <c r="L19" s="18">
        <f t="shared" si="1"/>
        <v>0</v>
      </c>
      <c r="M19" s="18">
        <f t="shared" si="2"/>
        <v>0</v>
      </c>
      <c r="N19" s="18">
        <f t="shared" si="3"/>
        <v>1</v>
      </c>
      <c r="O19" s="18">
        <f t="shared" si="4"/>
        <v>0</v>
      </c>
    </row>
    <row r="20" spans="1:15" ht="16.8" customHeight="1" x14ac:dyDescent="0.3">
      <c r="A20" s="9">
        <v>17</v>
      </c>
      <c r="B20" s="19" t="s">
        <v>1374</v>
      </c>
      <c r="C20" s="63">
        <v>78</v>
      </c>
      <c r="D20" s="19">
        <v>2012</v>
      </c>
      <c r="E20" s="19" t="s">
        <v>231</v>
      </c>
      <c r="F20" s="154" t="s">
        <v>246</v>
      </c>
      <c r="G20" s="11" t="s">
        <v>886</v>
      </c>
      <c r="H20" s="59" t="s">
        <v>378</v>
      </c>
      <c r="I20" s="151" t="s">
        <v>887</v>
      </c>
      <c r="J20" s="148"/>
      <c r="K20" s="148">
        <f t="shared" si="0"/>
        <v>0</v>
      </c>
      <c r="L20" s="18">
        <f t="shared" si="1"/>
        <v>0</v>
      </c>
      <c r="M20" s="18">
        <f t="shared" si="2"/>
        <v>0</v>
      </c>
      <c r="N20" s="18">
        <f t="shared" si="3"/>
        <v>1</v>
      </c>
      <c r="O20" s="18">
        <f t="shared" si="4"/>
        <v>0</v>
      </c>
    </row>
    <row r="21" spans="1:15" x14ac:dyDescent="0.3">
      <c r="A21" s="9">
        <v>18</v>
      </c>
      <c r="B21" s="19" t="s">
        <v>1373</v>
      </c>
      <c r="C21" s="63">
        <v>79</v>
      </c>
      <c r="D21" s="19">
        <v>2013</v>
      </c>
      <c r="E21" s="19" t="s">
        <v>231</v>
      </c>
      <c r="F21" s="149" t="s">
        <v>242</v>
      </c>
      <c r="G21" s="11" t="s">
        <v>746</v>
      </c>
      <c r="H21" s="59" t="s">
        <v>378</v>
      </c>
      <c r="I21" s="151" t="s">
        <v>747</v>
      </c>
      <c r="J21" s="148"/>
      <c r="K21" s="148">
        <f t="shared" si="0"/>
        <v>0</v>
      </c>
      <c r="L21" s="18">
        <f t="shared" si="1"/>
        <v>0</v>
      </c>
      <c r="M21" s="18">
        <f t="shared" si="2"/>
        <v>0</v>
      </c>
      <c r="N21" s="18">
        <f t="shared" si="3"/>
        <v>1</v>
      </c>
      <c r="O21" s="18">
        <f t="shared" si="4"/>
        <v>0</v>
      </c>
    </row>
    <row r="22" spans="1:15" x14ac:dyDescent="0.3">
      <c r="A22" s="9">
        <v>19</v>
      </c>
      <c r="B22" s="27" t="s">
        <v>1376</v>
      </c>
      <c r="C22" s="68">
        <v>82</v>
      </c>
      <c r="D22" s="27">
        <v>2002</v>
      </c>
      <c r="E22" s="27" t="s">
        <v>20</v>
      </c>
      <c r="F22" s="50" t="s">
        <v>33</v>
      </c>
      <c r="G22" s="50" t="s">
        <v>144</v>
      </c>
      <c r="H22" s="27" t="s">
        <v>148</v>
      </c>
      <c r="I22" s="155" t="s">
        <v>145</v>
      </c>
      <c r="J22" s="148"/>
      <c r="K22" s="148">
        <f t="shared" si="0"/>
        <v>1</v>
      </c>
      <c r="L22" s="18">
        <f t="shared" si="1"/>
        <v>0</v>
      </c>
      <c r="M22" s="18">
        <f t="shared" si="2"/>
        <v>0</v>
      </c>
      <c r="N22" s="18">
        <f t="shared" si="3"/>
        <v>0</v>
      </c>
      <c r="O22" s="18">
        <f t="shared" si="4"/>
        <v>0</v>
      </c>
    </row>
    <row r="23" spans="1:15" x14ac:dyDescent="0.3">
      <c r="A23" s="9">
        <v>20</v>
      </c>
      <c r="B23" s="27" t="s">
        <v>1375</v>
      </c>
      <c r="C23" s="63">
        <v>84</v>
      </c>
      <c r="D23" s="19">
        <v>2008</v>
      </c>
      <c r="E23" s="19" t="s">
        <v>231</v>
      </c>
      <c r="F23" s="149" t="s">
        <v>270</v>
      </c>
      <c r="G23" s="50" t="s">
        <v>1194</v>
      </c>
      <c r="H23" s="27" t="s">
        <v>148</v>
      </c>
      <c r="I23" s="155" t="s">
        <v>1195</v>
      </c>
      <c r="J23" s="148"/>
      <c r="K23" s="148">
        <f t="shared" si="0"/>
        <v>0</v>
      </c>
      <c r="L23" s="18">
        <f t="shared" si="1"/>
        <v>0</v>
      </c>
      <c r="M23" s="18">
        <f t="shared" si="2"/>
        <v>0</v>
      </c>
      <c r="N23" s="18">
        <f t="shared" si="3"/>
        <v>1</v>
      </c>
      <c r="O23" s="18">
        <f t="shared" si="4"/>
        <v>0</v>
      </c>
    </row>
    <row r="24" spans="1:15" ht="14.4" customHeight="1" x14ac:dyDescent="0.3">
      <c r="A24" s="9">
        <v>21</v>
      </c>
      <c r="B24" s="19" t="s">
        <v>1377</v>
      </c>
      <c r="C24" s="63">
        <v>89</v>
      </c>
      <c r="D24" s="19">
        <v>2012</v>
      </c>
      <c r="E24" s="19" t="s">
        <v>231</v>
      </c>
      <c r="F24" s="154" t="s">
        <v>248</v>
      </c>
      <c r="G24" s="11" t="s">
        <v>860</v>
      </c>
      <c r="H24" s="59" t="s">
        <v>210</v>
      </c>
      <c r="I24" s="151" t="s">
        <v>861</v>
      </c>
      <c r="J24" s="148"/>
      <c r="K24" s="148">
        <f t="shared" si="0"/>
        <v>0</v>
      </c>
      <c r="L24" s="18">
        <f t="shared" si="1"/>
        <v>0</v>
      </c>
      <c r="M24" s="18">
        <f t="shared" si="2"/>
        <v>0</v>
      </c>
      <c r="N24" s="18">
        <f t="shared" si="3"/>
        <v>1</v>
      </c>
      <c r="O24" s="18">
        <f t="shared" si="4"/>
        <v>0</v>
      </c>
    </row>
    <row r="25" spans="1:15" x14ac:dyDescent="0.3">
      <c r="A25" s="9">
        <v>22</v>
      </c>
      <c r="B25" s="140" t="s">
        <v>1378</v>
      </c>
      <c r="C25" s="68">
        <v>91</v>
      </c>
      <c r="D25" s="19">
        <v>1995</v>
      </c>
      <c r="E25" s="19" t="s">
        <v>21</v>
      </c>
      <c r="F25" s="3" t="s">
        <v>23</v>
      </c>
      <c r="G25" s="49" t="s">
        <v>130</v>
      </c>
      <c r="H25" s="45" t="s">
        <v>132</v>
      </c>
      <c r="I25" s="153" t="s">
        <v>133</v>
      </c>
      <c r="J25" s="148"/>
      <c r="K25" s="148">
        <f t="shared" si="0"/>
        <v>0</v>
      </c>
      <c r="L25" s="18">
        <f t="shared" si="1"/>
        <v>0</v>
      </c>
      <c r="M25" s="18">
        <f t="shared" si="2"/>
        <v>1</v>
      </c>
      <c r="N25" s="18">
        <f t="shared" si="3"/>
        <v>0</v>
      </c>
      <c r="O25" s="18">
        <f t="shared" si="4"/>
        <v>0</v>
      </c>
    </row>
    <row r="26" spans="1:15" x14ac:dyDescent="0.3">
      <c r="A26" s="9">
        <v>23</v>
      </c>
      <c r="B26" s="140" t="s">
        <v>1379</v>
      </c>
      <c r="C26" s="63">
        <v>101</v>
      </c>
      <c r="D26" s="19">
        <v>2014</v>
      </c>
      <c r="E26" s="19" t="s">
        <v>231</v>
      </c>
      <c r="F26" s="154" t="s">
        <v>1238</v>
      </c>
      <c r="G26" s="156" t="s">
        <v>842</v>
      </c>
      <c r="H26" s="157" t="s">
        <v>378</v>
      </c>
      <c r="I26" s="151" t="s">
        <v>509</v>
      </c>
      <c r="J26" s="148"/>
      <c r="K26" s="148">
        <f t="shared" si="0"/>
        <v>0</v>
      </c>
      <c r="L26" s="18">
        <f t="shared" si="1"/>
        <v>0</v>
      </c>
      <c r="M26" s="18">
        <f t="shared" si="2"/>
        <v>0</v>
      </c>
      <c r="N26" s="18">
        <f t="shared" si="3"/>
        <v>1</v>
      </c>
      <c r="O26" s="18">
        <f t="shared" si="4"/>
        <v>0</v>
      </c>
    </row>
    <row r="27" spans="1:15" x14ac:dyDescent="0.3">
      <c r="A27" s="9">
        <v>24</v>
      </c>
      <c r="B27" s="140" t="s">
        <v>1380</v>
      </c>
      <c r="C27" s="63">
        <v>104</v>
      </c>
      <c r="D27" s="19">
        <v>2003</v>
      </c>
      <c r="E27" s="19" t="s">
        <v>231</v>
      </c>
      <c r="F27" s="149" t="s">
        <v>284</v>
      </c>
      <c r="G27" s="156" t="s">
        <v>518</v>
      </c>
      <c r="H27" s="157" t="s">
        <v>148</v>
      </c>
      <c r="I27" s="151" t="s">
        <v>519</v>
      </c>
      <c r="J27" s="148"/>
      <c r="K27" s="148">
        <f t="shared" si="0"/>
        <v>0</v>
      </c>
      <c r="L27" s="18">
        <f t="shared" si="1"/>
        <v>0</v>
      </c>
      <c r="M27" s="18">
        <f t="shared" si="2"/>
        <v>0</v>
      </c>
      <c r="N27" s="18">
        <f t="shared" si="3"/>
        <v>1</v>
      </c>
      <c r="O27" s="18">
        <f t="shared" si="4"/>
        <v>0</v>
      </c>
    </row>
    <row r="28" spans="1:15" x14ac:dyDescent="0.3">
      <c r="A28" s="9">
        <v>25</v>
      </c>
      <c r="B28" s="19" t="s">
        <v>1381</v>
      </c>
      <c r="C28" s="63">
        <v>116</v>
      </c>
      <c r="D28" s="19">
        <v>2010</v>
      </c>
      <c r="E28" s="19" t="s">
        <v>22</v>
      </c>
      <c r="F28" s="3" t="s">
        <v>46</v>
      </c>
      <c r="G28" s="11" t="s">
        <v>649</v>
      </c>
      <c r="H28" s="59" t="s">
        <v>148</v>
      </c>
      <c r="I28" s="151" t="s">
        <v>650</v>
      </c>
      <c r="J28" s="148"/>
      <c r="K28" s="148">
        <f t="shared" si="0"/>
        <v>0</v>
      </c>
      <c r="L28" s="18">
        <f t="shared" si="1"/>
        <v>1</v>
      </c>
      <c r="M28" s="18">
        <f t="shared" si="2"/>
        <v>0</v>
      </c>
      <c r="N28" s="18">
        <f t="shared" si="3"/>
        <v>0</v>
      </c>
      <c r="O28" s="18">
        <f t="shared" si="4"/>
        <v>0</v>
      </c>
    </row>
    <row r="29" spans="1:15" x14ac:dyDescent="0.3">
      <c r="A29" s="9">
        <v>26</v>
      </c>
      <c r="B29" s="19" t="s">
        <v>1382</v>
      </c>
      <c r="C29" s="63">
        <v>118</v>
      </c>
      <c r="D29" s="19">
        <v>2009</v>
      </c>
      <c r="E29" s="19" t="s">
        <v>231</v>
      </c>
      <c r="F29" s="149" t="s">
        <v>264</v>
      </c>
      <c r="G29" s="11" t="s">
        <v>868</v>
      </c>
      <c r="H29" s="59" t="s">
        <v>148</v>
      </c>
      <c r="I29" s="151" t="s">
        <v>869</v>
      </c>
      <c r="J29" s="148"/>
      <c r="K29" s="148">
        <f t="shared" si="0"/>
        <v>0</v>
      </c>
      <c r="L29" s="18">
        <f t="shared" si="1"/>
        <v>0</v>
      </c>
      <c r="M29" s="18">
        <f t="shared" si="2"/>
        <v>0</v>
      </c>
      <c r="N29" s="18">
        <f t="shared" si="3"/>
        <v>1</v>
      </c>
      <c r="O29" s="18">
        <f t="shared" si="4"/>
        <v>0</v>
      </c>
    </row>
    <row r="30" spans="1:15" ht="27.6" x14ac:dyDescent="0.3">
      <c r="A30" s="9">
        <v>27</v>
      </c>
      <c r="B30" s="140" t="s">
        <v>1383</v>
      </c>
      <c r="C30" s="63">
        <v>119</v>
      </c>
      <c r="D30" s="19">
        <v>2011</v>
      </c>
      <c r="E30" s="19" t="s">
        <v>231</v>
      </c>
      <c r="F30" s="154" t="s">
        <v>250</v>
      </c>
      <c r="G30" s="156" t="s">
        <v>531</v>
      </c>
      <c r="H30" s="157" t="s">
        <v>148</v>
      </c>
      <c r="I30" s="151" t="s">
        <v>533</v>
      </c>
      <c r="J30" s="148"/>
      <c r="K30" s="148">
        <f t="shared" si="0"/>
        <v>0</v>
      </c>
      <c r="L30" s="18">
        <f t="shared" si="1"/>
        <v>0</v>
      </c>
      <c r="M30" s="18">
        <f t="shared" si="2"/>
        <v>0</v>
      </c>
      <c r="N30" s="18">
        <f t="shared" si="3"/>
        <v>1</v>
      </c>
      <c r="O30" s="18">
        <f t="shared" si="4"/>
        <v>0</v>
      </c>
    </row>
    <row r="31" spans="1:15" x14ac:dyDescent="0.3">
      <c r="A31" s="9">
        <v>28</v>
      </c>
      <c r="B31" s="140" t="s">
        <v>1462</v>
      </c>
      <c r="C31" s="63">
        <v>120</v>
      </c>
      <c r="D31" s="19">
        <v>2015</v>
      </c>
      <c r="E31" s="19" t="s">
        <v>231</v>
      </c>
      <c r="F31" s="60" t="s">
        <v>233</v>
      </c>
      <c r="G31" s="156" t="s">
        <v>537</v>
      </c>
      <c r="H31" s="157" t="s">
        <v>148</v>
      </c>
      <c r="I31" s="151" t="s">
        <v>539</v>
      </c>
      <c r="J31" s="148"/>
      <c r="K31" s="148">
        <f t="shared" si="0"/>
        <v>0</v>
      </c>
      <c r="L31" s="18">
        <f t="shared" si="1"/>
        <v>0</v>
      </c>
      <c r="M31" s="18">
        <f t="shared" si="2"/>
        <v>0</v>
      </c>
      <c r="N31" s="18">
        <f t="shared" si="3"/>
        <v>1</v>
      </c>
      <c r="O31" s="18">
        <f t="shared" si="4"/>
        <v>0</v>
      </c>
    </row>
    <row r="32" spans="1:15" x14ac:dyDescent="0.3">
      <c r="A32" s="9">
        <v>29</v>
      </c>
      <c r="B32" s="140" t="s">
        <v>1384</v>
      </c>
      <c r="C32" s="63">
        <v>123</v>
      </c>
      <c r="D32" s="19">
        <v>2008</v>
      </c>
      <c r="E32" s="19" t="s">
        <v>231</v>
      </c>
      <c r="F32" s="149" t="s">
        <v>271</v>
      </c>
      <c r="G32" s="156" t="s">
        <v>546</v>
      </c>
      <c r="H32" s="157" t="s">
        <v>148</v>
      </c>
      <c r="I32" s="151" t="s">
        <v>547</v>
      </c>
      <c r="J32" s="148"/>
      <c r="K32" s="148">
        <f t="shared" si="0"/>
        <v>0</v>
      </c>
      <c r="L32" s="18">
        <f t="shared" si="1"/>
        <v>0</v>
      </c>
      <c r="M32" s="18">
        <f t="shared" si="2"/>
        <v>0</v>
      </c>
      <c r="N32" s="18">
        <f t="shared" si="3"/>
        <v>1</v>
      </c>
      <c r="O32" s="18">
        <f t="shared" si="4"/>
        <v>0</v>
      </c>
    </row>
    <row r="33" spans="1:15" ht="27.6" x14ac:dyDescent="0.3">
      <c r="A33" s="9">
        <v>30</v>
      </c>
      <c r="B33" s="19" t="s">
        <v>1386</v>
      </c>
      <c r="C33" s="63">
        <v>124</v>
      </c>
      <c r="D33" s="19">
        <v>2012</v>
      </c>
      <c r="E33" s="19" t="s">
        <v>231</v>
      </c>
      <c r="F33" s="154" t="s">
        <v>249</v>
      </c>
      <c r="G33" s="11" t="s">
        <v>755</v>
      </c>
      <c r="H33" s="59" t="s">
        <v>378</v>
      </c>
      <c r="I33" s="151" t="s">
        <v>756</v>
      </c>
      <c r="J33" s="148"/>
      <c r="K33" s="148">
        <f t="shared" si="0"/>
        <v>0</v>
      </c>
      <c r="L33" s="18">
        <f t="shared" si="1"/>
        <v>0</v>
      </c>
      <c r="M33" s="18">
        <f t="shared" si="2"/>
        <v>0</v>
      </c>
      <c r="N33" s="18">
        <f t="shared" si="3"/>
        <v>1</v>
      </c>
      <c r="O33" s="18">
        <f t="shared" si="4"/>
        <v>0</v>
      </c>
    </row>
    <row r="34" spans="1:15" x14ac:dyDescent="0.3">
      <c r="A34" s="9">
        <v>31</v>
      </c>
      <c r="B34" s="19" t="s">
        <v>1387</v>
      </c>
      <c r="C34" s="63">
        <v>131</v>
      </c>
      <c r="D34" s="19">
        <v>2007</v>
      </c>
      <c r="E34" s="19" t="s">
        <v>20</v>
      </c>
      <c r="F34" s="3" t="s">
        <v>30</v>
      </c>
      <c r="G34" s="11" t="s">
        <v>657</v>
      </c>
      <c r="H34" s="59" t="s">
        <v>210</v>
      </c>
      <c r="I34" s="151" t="s">
        <v>658</v>
      </c>
      <c r="J34" s="148"/>
      <c r="K34" s="148">
        <f t="shared" si="0"/>
        <v>1</v>
      </c>
      <c r="L34" s="18">
        <f t="shared" si="1"/>
        <v>0</v>
      </c>
      <c r="M34" s="18">
        <f t="shared" si="2"/>
        <v>0</v>
      </c>
      <c r="N34" s="18">
        <f t="shared" si="3"/>
        <v>0</v>
      </c>
      <c r="O34" s="18">
        <f t="shared" si="4"/>
        <v>0</v>
      </c>
    </row>
    <row r="35" spans="1:15" x14ac:dyDescent="0.3">
      <c r="A35" s="9">
        <v>32</v>
      </c>
      <c r="B35" s="27" t="s">
        <v>1388</v>
      </c>
      <c r="C35" s="68">
        <v>138</v>
      </c>
      <c r="D35" s="27">
        <v>2015</v>
      </c>
      <c r="E35" s="27" t="s">
        <v>21</v>
      </c>
      <c r="F35" s="50" t="s">
        <v>18</v>
      </c>
      <c r="G35" s="50" t="s">
        <v>1237</v>
      </c>
      <c r="H35" s="46" t="s">
        <v>132</v>
      </c>
      <c r="I35" s="155" t="s">
        <v>134</v>
      </c>
      <c r="J35" s="148"/>
      <c r="K35" s="148">
        <f t="shared" si="0"/>
        <v>0</v>
      </c>
      <c r="L35" s="18">
        <f t="shared" si="1"/>
        <v>0</v>
      </c>
      <c r="M35" s="18">
        <f t="shared" si="2"/>
        <v>1</v>
      </c>
      <c r="N35" s="18">
        <f t="shared" si="3"/>
        <v>0</v>
      </c>
      <c r="O35" s="18">
        <f t="shared" si="4"/>
        <v>0</v>
      </c>
    </row>
    <row r="36" spans="1:15" ht="27.6" x14ac:dyDescent="0.3">
      <c r="A36" s="9">
        <v>33</v>
      </c>
      <c r="B36" s="19" t="s">
        <v>1385</v>
      </c>
      <c r="C36" s="63">
        <v>140</v>
      </c>
      <c r="D36" s="19">
        <v>2014</v>
      </c>
      <c r="E36" s="19" t="s">
        <v>231</v>
      </c>
      <c r="F36" s="154" t="s">
        <v>240</v>
      </c>
      <c r="G36" s="11" t="s">
        <v>774</v>
      </c>
      <c r="H36" s="59" t="s">
        <v>148</v>
      </c>
      <c r="I36" s="151" t="s">
        <v>776</v>
      </c>
      <c r="J36" s="148"/>
      <c r="K36" s="148">
        <f t="shared" si="0"/>
        <v>0</v>
      </c>
      <c r="L36" s="18">
        <f t="shared" si="1"/>
        <v>0</v>
      </c>
      <c r="M36" s="18">
        <f t="shared" si="2"/>
        <v>0</v>
      </c>
      <c r="N36" s="18">
        <f t="shared" si="3"/>
        <v>1</v>
      </c>
      <c r="O36" s="18">
        <f t="shared" si="4"/>
        <v>0</v>
      </c>
    </row>
    <row r="37" spans="1:15" x14ac:dyDescent="0.3">
      <c r="A37" s="9">
        <v>34</v>
      </c>
      <c r="B37" s="140" t="s">
        <v>1393</v>
      </c>
      <c r="C37" s="68">
        <v>143</v>
      </c>
      <c r="D37" s="19">
        <v>2014</v>
      </c>
      <c r="E37" s="19" t="s">
        <v>21</v>
      </c>
      <c r="F37" s="3" t="s">
        <v>24</v>
      </c>
      <c r="G37" s="49" t="s">
        <v>131</v>
      </c>
      <c r="H37" s="45" t="s">
        <v>132</v>
      </c>
      <c r="I37" s="153" t="s">
        <v>135</v>
      </c>
      <c r="J37" s="148"/>
      <c r="K37" s="148">
        <f t="shared" si="0"/>
        <v>0</v>
      </c>
      <c r="L37" s="18">
        <f t="shared" si="1"/>
        <v>0</v>
      </c>
      <c r="M37" s="18">
        <f t="shared" si="2"/>
        <v>1</v>
      </c>
      <c r="N37" s="18">
        <f t="shared" si="3"/>
        <v>0</v>
      </c>
      <c r="O37" s="18">
        <f t="shared" si="4"/>
        <v>0</v>
      </c>
    </row>
    <row r="38" spans="1:15" x14ac:dyDescent="0.3">
      <c r="A38" s="9">
        <v>35</v>
      </c>
      <c r="B38" s="140" t="s">
        <v>1389</v>
      </c>
      <c r="C38" s="63">
        <v>148</v>
      </c>
      <c r="D38" s="19">
        <v>2003</v>
      </c>
      <c r="E38" s="19" t="s">
        <v>231</v>
      </c>
      <c r="F38" s="149" t="s">
        <v>283</v>
      </c>
      <c r="G38" s="156" t="s">
        <v>553</v>
      </c>
      <c r="H38" s="157" t="s">
        <v>378</v>
      </c>
      <c r="I38" s="151" t="s">
        <v>554</v>
      </c>
      <c r="J38" s="148"/>
      <c r="K38" s="148">
        <f t="shared" si="0"/>
        <v>0</v>
      </c>
      <c r="L38" s="18">
        <f t="shared" si="1"/>
        <v>0</v>
      </c>
      <c r="M38" s="18">
        <f t="shared" si="2"/>
        <v>0</v>
      </c>
      <c r="N38" s="18">
        <f t="shared" si="3"/>
        <v>1</v>
      </c>
      <c r="O38" s="18">
        <f t="shared" si="4"/>
        <v>0</v>
      </c>
    </row>
    <row r="39" spans="1:15" x14ac:dyDescent="0.3">
      <c r="A39" s="9">
        <v>36</v>
      </c>
      <c r="B39" s="19" t="s">
        <v>1394</v>
      </c>
      <c r="C39" s="63">
        <v>153</v>
      </c>
      <c r="D39" s="19">
        <v>2009</v>
      </c>
      <c r="E39" s="19" t="s">
        <v>231</v>
      </c>
      <c r="F39" s="149" t="s">
        <v>265</v>
      </c>
      <c r="G39" s="11" t="s">
        <v>936</v>
      </c>
      <c r="H39" s="59" t="s">
        <v>148</v>
      </c>
      <c r="I39" s="151" t="s">
        <v>937</v>
      </c>
      <c r="J39" s="148"/>
      <c r="K39" s="148">
        <f t="shared" si="0"/>
        <v>0</v>
      </c>
      <c r="L39" s="18">
        <f t="shared" si="1"/>
        <v>0</v>
      </c>
      <c r="M39" s="18">
        <f t="shared" si="2"/>
        <v>0</v>
      </c>
      <c r="N39" s="18">
        <f t="shared" si="3"/>
        <v>1</v>
      </c>
      <c r="O39" s="18">
        <f t="shared" si="4"/>
        <v>0</v>
      </c>
    </row>
    <row r="40" spans="1:15" ht="27.6" x14ac:dyDescent="0.3">
      <c r="A40" s="9">
        <v>37</v>
      </c>
      <c r="B40" s="19" t="s">
        <v>1395</v>
      </c>
      <c r="C40" s="63">
        <v>155</v>
      </c>
      <c r="D40" s="19">
        <v>2011</v>
      </c>
      <c r="E40" s="19" t="s">
        <v>231</v>
      </c>
      <c r="F40" s="154" t="s">
        <v>365</v>
      </c>
      <c r="G40" s="11" t="s">
        <v>574</v>
      </c>
      <c r="H40" s="59" t="s">
        <v>378</v>
      </c>
      <c r="I40" s="151" t="s">
        <v>575</v>
      </c>
      <c r="J40" s="148"/>
      <c r="K40" s="148">
        <f t="shared" si="0"/>
        <v>0</v>
      </c>
      <c r="L40" s="18">
        <f t="shared" si="1"/>
        <v>0</v>
      </c>
      <c r="M40" s="18">
        <f t="shared" si="2"/>
        <v>0</v>
      </c>
      <c r="N40" s="18">
        <f t="shared" si="3"/>
        <v>1</v>
      </c>
      <c r="O40" s="18">
        <f t="shared" si="4"/>
        <v>0</v>
      </c>
    </row>
    <row r="41" spans="1:15" x14ac:dyDescent="0.3">
      <c r="A41" s="9">
        <v>38</v>
      </c>
      <c r="B41" s="140" t="s">
        <v>1396</v>
      </c>
      <c r="C41" s="63">
        <v>162</v>
      </c>
      <c r="D41" s="19">
        <v>2013</v>
      </c>
      <c r="E41" s="19" t="s">
        <v>231</v>
      </c>
      <c r="F41" s="149" t="s">
        <v>243</v>
      </c>
      <c r="G41" s="156" t="s">
        <v>569</v>
      </c>
      <c r="H41" s="157" t="s">
        <v>378</v>
      </c>
      <c r="I41" s="151" t="s">
        <v>570</v>
      </c>
      <c r="J41" s="148"/>
      <c r="K41" s="148">
        <f t="shared" si="0"/>
        <v>0</v>
      </c>
      <c r="L41" s="18">
        <f t="shared" si="1"/>
        <v>0</v>
      </c>
      <c r="M41" s="18">
        <f t="shared" si="2"/>
        <v>0</v>
      </c>
      <c r="N41" s="18">
        <f t="shared" si="3"/>
        <v>1</v>
      </c>
      <c r="O41" s="18">
        <f t="shared" si="4"/>
        <v>0</v>
      </c>
    </row>
    <row r="42" spans="1:15" x14ac:dyDescent="0.3">
      <c r="A42" s="9">
        <v>39</v>
      </c>
      <c r="B42" s="19" t="s">
        <v>1390</v>
      </c>
      <c r="C42" s="63">
        <v>167</v>
      </c>
      <c r="D42" s="19">
        <v>2008</v>
      </c>
      <c r="E42" s="19" t="s">
        <v>231</v>
      </c>
      <c r="F42" s="149" t="s">
        <v>272</v>
      </c>
      <c r="G42" s="11" t="s">
        <v>576</v>
      </c>
      <c r="H42" s="119" t="s">
        <v>148</v>
      </c>
      <c r="I42" s="151" t="s">
        <v>577</v>
      </c>
      <c r="J42" s="148"/>
      <c r="K42" s="148">
        <f t="shared" si="0"/>
        <v>0</v>
      </c>
      <c r="L42" s="18">
        <f t="shared" si="1"/>
        <v>0</v>
      </c>
      <c r="M42" s="18">
        <f t="shared" si="2"/>
        <v>0</v>
      </c>
      <c r="N42" s="18">
        <f t="shared" si="3"/>
        <v>1</v>
      </c>
      <c r="O42" s="18">
        <f t="shared" si="4"/>
        <v>0</v>
      </c>
    </row>
    <row r="43" spans="1:15" ht="27.6" x14ac:dyDescent="0.3">
      <c r="A43" s="9">
        <v>40</v>
      </c>
      <c r="B43" s="19" t="s">
        <v>1397</v>
      </c>
      <c r="C43" s="63">
        <v>171</v>
      </c>
      <c r="D43" s="19">
        <v>2011</v>
      </c>
      <c r="E43" s="19" t="s">
        <v>231</v>
      </c>
      <c r="F43" s="154" t="s">
        <v>256</v>
      </c>
      <c r="G43" s="11" t="s">
        <v>583</v>
      </c>
      <c r="H43" s="119" t="s">
        <v>584</v>
      </c>
      <c r="I43" s="151" t="s">
        <v>585</v>
      </c>
      <c r="J43" s="148"/>
      <c r="K43" s="148">
        <f t="shared" si="0"/>
        <v>0</v>
      </c>
      <c r="L43" s="18">
        <f t="shared" si="1"/>
        <v>0</v>
      </c>
      <c r="M43" s="18">
        <f t="shared" si="2"/>
        <v>0</v>
      </c>
      <c r="N43" s="18">
        <f t="shared" si="3"/>
        <v>1</v>
      </c>
      <c r="O43" s="18">
        <f t="shared" si="4"/>
        <v>0</v>
      </c>
    </row>
    <row r="44" spans="1:15" x14ac:dyDescent="0.3">
      <c r="A44" s="9">
        <v>41</v>
      </c>
      <c r="B44" s="19" t="s">
        <v>1391</v>
      </c>
      <c r="C44" s="63">
        <v>178</v>
      </c>
      <c r="D44" s="19">
        <v>2001</v>
      </c>
      <c r="E44" s="19" t="s">
        <v>231</v>
      </c>
      <c r="F44" s="149" t="s">
        <v>285</v>
      </c>
      <c r="G44" s="11" t="s">
        <v>775</v>
      </c>
      <c r="H44" s="59" t="s">
        <v>378</v>
      </c>
      <c r="I44" s="151" t="s">
        <v>777</v>
      </c>
      <c r="J44" s="148"/>
      <c r="K44" s="148">
        <f t="shared" si="0"/>
        <v>0</v>
      </c>
      <c r="L44" s="18">
        <f t="shared" si="1"/>
        <v>0</v>
      </c>
      <c r="M44" s="18">
        <f t="shared" si="2"/>
        <v>0</v>
      </c>
      <c r="N44" s="18">
        <f t="shared" si="3"/>
        <v>1</v>
      </c>
      <c r="O44" s="18">
        <f t="shared" si="4"/>
        <v>0</v>
      </c>
    </row>
    <row r="45" spans="1:15" x14ac:dyDescent="0.3">
      <c r="A45" s="9">
        <v>42</v>
      </c>
      <c r="B45" s="140" t="s">
        <v>1400</v>
      </c>
      <c r="C45" s="63">
        <v>191</v>
      </c>
      <c r="D45" s="19">
        <v>2008</v>
      </c>
      <c r="E45" s="19" t="s">
        <v>231</v>
      </c>
      <c r="F45" s="149" t="s">
        <v>273</v>
      </c>
      <c r="G45" s="158" t="s">
        <v>448</v>
      </c>
      <c r="H45" s="159" t="s">
        <v>148</v>
      </c>
      <c r="I45" s="160" t="s">
        <v>449</v>
      </c>
      <c r="J45" s="148"/>
      <c r="K45" s="148">
        <f t="shared" si="0"/>
        <v>0</v>
      </c>
      <c r="L45" s="18">
        <f t="shared" si="1"/>
        <v>0</v>
      </c>
      <c r="M45" s="18">
        <f t="shared" si="2"/>
        <v>0</v>
      </c>
      <c r="N45" s="18">
        <f t="shared" si="3"/>
        <v>1</v>
      </c>
      <c r="O45" s="18">
        <f t="shared" si="4"/>
        <v>0</v>
      </c>
    </row>
    <row r="46" spans="1:15" x14ac:dyDescent="0.3">
      <c r="A46" s="9">
        <v>43</v>
      </c>
      <c r="B46" s="19" t="s">
        <v>1392</v>
      </c>
      <c r="C46" s="63">
        <v>193</v>
      </c>
      <c r="D46" s="19">
        <v>2008</v>
      </c>
      <c r="E46" s="19" t="s">
        <v>20</v>
      </c>
      <c r="F46" s="3" t="s">
        <v>28</v>
      </c>
      <c r="G46" s="5" t="s">
        <v>668</v>
      </c>
      <c r="H46" s="119" t="s">
        <v>148</v>
      </c>
      <c r="I46" s="161" t="s">
        <v>669</v>
      </c>
      <c r="J46" s="148"/>
      <c r="K46" s="148">
        <f t="shared" si="0"/>
        <v>1</v>
      </c>
      <c r="L46" s="18">
        <f t="shared" si="1"/>
        <v>0</v>
      </c>
      <c r="M46" s="18">
        <f t="shared" si="2"/>
        <v>0</v>
      </c>
      <c r="N46" s="18">
        <f t="shared" si="3"/>
        <v>0</v>
      </c>
      <c r="O46" s="18">
        <f t="shared" si="4"/>
        <v>0</v>
      </c>
    </row>
    <row r="47" spans="1:15" ht="27.6" x14ac:dyDescent="0.3">
      <c r="A47" s="9">
        <v>44</v>
      </c>
      <c r="B47" s="19" t="s">
        <v>1401</v>
      </c>
      <c r="C47" s="63">
        <v>198</v>
      </c>
      <c r="D47" s="19">
        <v>2011</v>
      </c>
      <c r="E47" s="19" t="s">
        <v>231</v>
      </c>
      <c r="F47" s="154" t="s">
        <v>251</v>
      </c>
      <c r="G47" s="5" t="s">
        <v>592</v>
      </c>
      <c r="H47" s="119" t="s">
        <v>148</v>
      </c>
      <c r="I47" s="160" t="s">
        <v>593</v>
      </c>
      <c r="J47" s="148"/>
      <c r="K47" s="148">
        <f t="shared" si="0"/>
        <v>0</v>
      </c>
      <c r="L47" s="18">
        <f t="shared" si="1"/>
        <v>0</v>
      </c>
      <c r="M47" s="18">
        <f t="shared" si="2"/>
        <v>0</v>
      </c>
      <c r="N47" s="18">
        <f t="shared" si="3"/>
        <v>1</v>
      </c>
      <c r="O47" s="18">
        <f t="shared" si="4"/>
        <v>0</v>
      </c>
    </row>
    <row r="48" spans="1:15" x14ac:dyDescent="0.3">
      <c r="A48" s="9">
        <v>45</v>
      </c>
      <c r="B48" s="19" t="s">
        <v>1398</v>
      </c>
      <c r="C48" s="63">
        <v>202</v>
      </c>
      <c r="D48" s="19">
        <v>2015</v>
      </c>
      <c r="E48" s="19" t="s">
        <v>288</v>
      </c>
      <c r="F48" s="149" t="s">
        <v>295</v>
      </c>
      <c r="G48" s="5" t="s">
        <v>778</v>
      </c>
      <c r="H48" s="119" t="s">
        <v>148</v>
      </c>
      <c r="I48" s="161" t="s">
        <v>779</v>
      </c>
      <c r="J48" s="148"/>
      <c r="K48" s="148">
        <f t="shared" si="0"/>
        <v>0</v>
      </c>
      <c r="L48" s="18">
        <f t="shared" si="1"/>
        <v>0</v>
      </c>
      <c r="M48" s="18">
        <f t="shared" si="2"/>
        <v>0</v>
      </c>
      <c r="N48" s="18">
        <f t="shared" si="3"/>
        <v>0</v>
      </c>
      <c r="O48" s="18">
        <f t="shared" si="4"/>
        <v>1</v>
      </c>
    </row>
    <row r="49" spans="1:15" x14ac:dyDescent="0.3">
      <c r="A49" s="9">
        <v>46</v>
      </c>
      <c r="B49" s="19" t="s">
        <v>1399</v>
      </c>
      <c r="C49" s="63">
        <v>203</v>
      </c>
      <c r="D49" s="19">
        <v>2005</v>
      </c>
      <c r="E49" s="19" t="s">
        <v>231</v>
      </c>
      <c r="F49" s="149" t="s">
        <v>279</v>
      </c>
      <c r="G49" s="5" t="s">
        <v>881</v>
      </c>
      <c r="H49" s="119" t="s">
        <v>148</v>
      </c>
      <c r="I49" s="161" t="s">
        <v>367</v>
      </c>
      <c r="J49" s="148"/>
      <c r="K49" s="148">
        <f t="shared" si="0"/>
        <v>0</v>
      </c>
      <c r="L49" s="18">
        <f t="shared" si="1"/>
        <v>0</v>
      </c>
      <c r="M49" s="18">
        <f t="shared" si="2"/>
        <v>0</v>
      </c>
      <c r="N49" s="18">
        <f t="shared" si="3"/>
        <v>1</v>
      </c>
      <c r="O49" s="18">
        <f t="shared" si="4"/>
        <v>0</v>
      </c>
    </row>
    <row r="50" spans="1:15" x14ac:dyDescent="0.3">
      <c r="A50" s="9">
        <v>47</v>
      </c>
      <c r="B50" s="19" t="s">
        <v>1402</v>
      </c>
      <c r="C50" s="63">
        <v>204</v>
      </c>
      <c r="D50" s="19">
        <v>2015</v>
      </c>
      <c r="E50" s="19" t="s">
        <v>231</v>
      </c>
      <c r="F50" s="60" t="s">
        <v>234</v>
      </c>
      <c r="G50" s="5" t="s">
        <v>938</v>
      </c>
      <c r="H50" s="119" t="s">
        <v>210</v>
      </c>
      <c r="I50" s="161" t="s">
        <v>939</v>
      </c>
      <c r="J50" s="148"/>
      <c r="K50" s="148">
        <f t="shared" si="0"/>
        <v>0</v>
      </c>
      <c r="L50" s="18">
        <f t="shared" si="1"/>
        <v>0</v>
      </c>
      <c r="M50" s="18">
        <f t="shared" si="2"/>
        <v>0</v>
      </c>
      <c r="N50" s="18">
        <f t="shared" si="3"/>
        <v>1</v>
      </c>
      <c r="O50" s="18">
        <f t="shared" si="4"/>
        <v>0</v>
      </c>
    </row>
    <row r="51" spans="1:15" x14ac:dyDescent="0.3">
      <c r="A51" s="9">
        <v>48</v>
      </c>
      <c r="B51" s="19" t="s">
        <v>1403</v>
      </c>
      <c r="C51" s="63">
        <v>206</v>
      </c>
      <c r="D51" s="19">
        <v>2004</v>
      </c>
      <c r="E51" s="19" t="s">
        <v>231</v>
      </c>
      <c r="F51" s="149" t="s">
        <v>282</v>
      </c>
      <c r="G51" s="5" t="s">
        <v>789</v>
      </c>
      <c r="H51" s="119" t="s">
        <v>378</v>
      </c>
      <c r="I51" s="161" t="s">
        <v>790</v>
      </c>
      <c r="J51" s="148"/>
      <c r="K51" s="148">
        <f t="shared" si="0"/>
        <v>0</v>
      </c>
      <c r="L51" s="18">
        <f t="shared" si="1"/>
        <v>0</v>
      </c>
      <c r="M51" s="18">
        <f t="shared" si="2"/>
        <v>0</v>
      </c>
      <c r="N51" s="18">
        <f t="shared" si="3"/>
        <v>1</v>
      </c>
      <c r="O51" s="18">
        <f t="shared" si="4"/>
        <v>0</v>
      </c>
    </row>
    <row r="52" spans="1:15" x14ac:dyDescent="0.3">
      <c r="A52" s="9">
        <v>49</v>
      </c>
      <c r="B52" s="19" t="s">
        <v>1463</v>
      </c>
      <c r="C52" s="63">
        <v>215</v>
      </c>
      <c r="D52" s="19">
        <v>2006</v>
      </c>
      <c r="E52" s="19" t="s">
        <v>22</v>
      </c>
      <c r="F52" s="3" t="s">
        <v>47</v>
      </c>
      <c r="G52" s="5" t="s">
        <v>710</v>
      </c>
      <c r="H52" s="119" t="s">
        <v>378</v>
      </c>
      <c r="I52" s="161" t="s">
        <v>711</v>
      </c>
      <c r="J52" s="148"/>
      <c r="K52" s="148">
        <f t="shared" si="0"/>
        <v>0</v>
      </c>
      <c r="L52" s="18">
        <f t="shared" si="1"/>
        <v>1</v>
      </c>
      <c r="M52" s="18">
        <f t="shared" si="2"/>
        <v>0</v>
      </c>
      <c r="N52" s="18">
        <f t="shared" si="3"/>
        <v>0</v>
      </c>
      <c r="O52" s="18">
        <f t="shared" si="4"/>
        <v>0</v>
      </c>
    </row>
    <row r="53" spans="1:15" x14ac:dyDescent="0.3">
      <c r="A53" s="9">
        <v>50</v>
      </c>
      <c r="B53" s="140" t="s">
        <v>1404</v>
      </c>
      <c r="C53" s="68">
        <v>228</v>
      </c>
      <c r="D53" s="19">
        <v>2013</v>
      </c>
      <c r="E53" s="19" t="s">
        <v>20</v>
      </c>
      <c r="F53" s="3" t="s">
        <v>35</v>
      </c>
      <c r="G53" s="162" t="s">
        <v>153</v>
      </c>
      <c r="H53" s="163" t="s">
        <v>148</v>
      </c>
      <c r="I53" s="160" t="s">
        <v>154</v>
      </c>
      <c r="J53" s="148"/>
      <c r="K53" s="148">
        <f t="shared" si="0"/>
        <v>1</v>
      </c>
      <c r="L53" s="18">
        <f t="shared" si="1"/>
        <v>0</v>
      </c>
      <c r="M53" s="18">
        <f t="shared" si="2"/>
        <v>0</v>
      </c>
      <c r="N53" s="18">
        <f t="shared" si="3"/>
        <v>0</v>
      </c>
      <c r="O53" s="18">
        <f t="shared" si="4"/>
        <v>0</v>
      </c>
    </row>
    <row r="54" spans="1:15" x14ac:dyDescent="0.3">
      <c r="A54" s="9">
        <v>51</v>
      </c>
      <c r="B54" s="19" t="s">
        <v>1405</v>
      </c>
      <c r="C54" s="63">
        <v>230</v>
      </c>
      <c r="D54" s="19">
        <v>2016</v>
      </c>
      <c r="E54" s="19" t="s">
        <v>288</v>
      </c>
      <c r="F54" s="149" t="s">
        <v>294</v>
      </c>
      <c r="G54" s="5" t="s">
        <v>615</v>
      </c>
      <c r="H54" s="119" t="s">
        <v>616</v>
      </c>
      <c r="I54" s="160" t="s">
        <v>617</v>
      </c>
      <c r="J54" s="148"/>
      <c r="K54" s="148">
        <f t="shared" si="0"/>
        <v>0</v>
      </c>
      <c r="L54" s="18">
        <f t="shared" si="1"/>
        <v>0</v>
      </c>
      <c r="M54" s="18">
        <f t="shared" si="2"/>
        <v>0</v>
      </c>
      <c r="N54" s="18">
        <f t="shared" si="3"/>
        <v>0</v>
      </c>
      <c r="O54" s="18">
        <f t="shared" si="4"/>
        <v>1</v>
      </c>
    </row>
    <row r="55" spans="1:15" x14ac:dyDescent="0.3">
      <c r="A55" s="9">
        <v>52</v>
      </c>
      <c r="B55" s="27" t="s">
        <v>1406</v>
      </c>
      <c r="C55" s="68">
        <v>232</v>
      </c>
      <c r="D55" s="27">
        <v>2008</v>
      </c>
      <c r="E55" s="27" t="s">
        <v>20</v>
      </c>
      <c r="F55" s="50" t="s">
        <v>19</v>
      </c>
      <c r="G55" s="106" t="s">
        <v>142</v>
      </c>
      <c r="H55" s="164" t="s">
        <v>148</v>
      </c>
      <c r="I55" s="165" t="s">
        <v>143</v>
      </c>
      <c r="J55" s="148"/>
      <c r="K55" s="148">
        <f t="shared" ref="K55:K103" si="5">IF(E55="IEEE",1,0)</f>
        <v>1</v>
      </c>
      <c r="L55" s="18">
        <f t="shared" ref="L55:L103" si="6">IF(E55="ACM",1,0)</f>
        <v>0</v>
      </c>
      <c r="M55" s="18">
        <f t="shared" ref="M55:M103" si="7">IF(E55="Science Direct",1,0)</f>
        <v>0</v>
      </c>
      <c r="N55" s="18">
        <f t="shared" ref="N55:N103" si="8">IF(E55="Scopus",1,0)</f>
        <v>0</v>
      </c>
      <c r="O55" s="18">
        <f t="shared" ref="O55:O103" si="9">IF(E55="Compendex",1,0)</f>
        <v>0</v>
      </c>
    </row>
    <row r="56" spans="1:15" x14ac:dyDescent="0.3">
      <c r="A56" s="9">
        <v>53</v>
      </c>
      <c r="B56" s="19" t="s">
        <v>1407</v>
      </c>
      <c r="C56" s="63">
        <v>235</v>
      </c>
      <c r="D56" s="19">
        <v>2009</v>
      </c>
      <c r="E56" s="19" t="s">
        <v>231</v>
      </c>
      <c r="F56" s="149" t="s">
        <v>269</v>
      </c>
      <c r="G56" s="5" t="s">
        <v>801</v>
      </c>
      <c r="H56" s="119" t="s">
        <v>148</v>
      </c>
      <c r="I56" s="161" t="s">
        <v>802</v>
      </c>
      <c r="J56" s="148"/>
      <c r="K56" s="148">
        <f t="shared" si="5"/>
        <v>0</v>
      </c>
      <c r="L56" s="18">
        <f t="shared" si="6"/>
        <v>0</v>
      </c>
      <c r="M56" s="18">
        <f t="shared" si="7"/>
        <v>0</v>
      </c>
      <c r="N56" s="18">
        <f t="shared" si="8"/>
        <v>1</v>
      </c>
      <c r="O56" s="18">
        <f t="shared" si="9"/>
        <v>0</v>
      </c>
    </row>
    <row r="57" spans="1:15" x14ac:dyDescent="0.3">
      <c r="A57" s="9">
        <v>54</v>
      </c>
      <c r="B57" s="19" t="s">
        <v>1408</v>
      </c>
      <c r="C57" s="63">
        <v>240</v>
      </c>
      <c r="D57" s="19">
        <v>2013</v>
      </c>
      <c r="E57" s="19" t="s">
        <v>22</v>
      </c>
      <c r="F57" s="3" t="s">
        <v>37</v>
      </c>
      <c r="G57" s="5" t="s">
        <v>675</v>
      </c>
      <c r="H57" s="119" t="s">
        <v>148</v>
      </c>
      <c r="I57" s="161" t="s">
        <v>676</v>
      </c>
      <c r="J57" s="148"/>
      <c r="K57" s="148">
        <f t="shared" si="5"/>
        <v>0</v>
      </c>
      <c r="L57" s="18">
        <f t="shared" si="6"/>
        <v>1</v>
      </c>
      <c r="M57" s="18">
        <f t="shared" si="7"/>
        <v>0</v>
      </c>
      <c r="N57" s="18">
        <f t="shared" si="8"/>
        <v>0</v>
      </c>
      <c r="O57" s="18">
        <f t="shared" si="9"/>
        <v>0</v>
      </c>
    </row>
    <row r="58" spans="1:15" x14ac:dyDescent="0.3">
      <c r="A58" s="9">
        <v>55</v>
      </c>
      <c r="B58" s="19" t="s">
        <v>1409</v>
      </c>
      <c r="C58" s="63">
        <v>253</v>
      </c>
      <c r="D58" s="19">
        <v>2009</v>
      </c>
      <c r="E58" s="19" t="s">
        <v>231</v>
      </c>
      <c r="F58" s="149" t="s">
        <v>268</v>
      </c>
      <c r="G58" s="5" t="s">
        <v>791</v>
      </c>
      <c r="H58" s="119" t="s">
        <v>148</v>
      </c>
      <c r="I58" s="161" t="s">
        <v>792</v>
      </c>
      <c r="J58" s="148"/>
      <c r="K58" s="148">
        <f t="shared" si="5"/>
        <v>0</v>
      </c>
      <c r="L58" s="18">
        <f t="shared" si="6"/>
        <v>0</v>
      </c>
      <c r="M58" s="18">
        <f t="shared" si="7"/>
        <v>0</v>
      </c>
      <c r="N58" s="18">
        <f t="shared" si="8"/>
        <v>1</v>
      </c>
      <c r="O58" s="18">
        <f t="shared" si="9"/>
        <v>0</v>
      </c>
    </row>
    <row r="59" spans="1:15" x14ac:dyDescent="0.3">
      <c r="A59" s="9">
        <v>56</v>
      </c>
      <c r="B59" s="19" t="s">
        <v>1464</v>
      </c>
      <c r="C59" s="63">
        <v>259</v>
      </c>
      <c r="D59" s="19">
        <v>2012</v>
      </c>
      <c r="E59" s="19" t="s">
        <v>288</v>
      </c>
      <c r="F59" s="149" t="s">
        <v>291</v>
      </c>
      <c r="G59" s="5" t="s">
        <v>812</v>
      </c>
      <c r="H59" s="119" t="s">
        <v>148</v>
      </c>
      <c r="I59" s="161" t="s">
        <v>811</v>
      </c>
      <c r="J59" s="148"/>
      <c r="K59" s="148">
        <f t="shared" si="5"/>
        <v>0</v>
      </c>
      <c r="L59" s="18">
        <f t="shared" si="6"/>
        <v>0</v>
      </c>
      <c r="M59" s="18">
        <f t="shared" si="7"/>
        <v>0</v>
      </c>
      <c r="N59" s="18">
        <f t="shared" si="8"/>
        <v>0</v>
      </c>
      <c r="O59" s="18">
        <f t="shared" si="9"/>
        <v>1</v>
      </c>
    </row>
    <row r="60" spans="1:15" x14ac:dyDescent="0.3">
      <c r="A60" s="9">
        <v>57</v>
      </c>
      <c r="B60" s="140" t="s">
        <v>1410</v>
      </c>
      <c r="C60" s="63">
        <v>269</v>
      </c>
      <c r="D60" s="19">
        <v>2007</v>
      </c>
      <c r="E60" s="19" t="s">
        <v>231</v>
      </c>
      <c r="F60" s="149" t="s">
        <v>276</v>
      </c>
      <c r="G60" s="158" t="s">
        <v>457</v>
      </c>
      <c r="H60" s="159" t="s">
        <v>148</v>
      </c>
      <c r="I60" s="160" t="s">
        <v>458</v>
      </c>
      <c r="J60" s="148"/>
      <c r="K60" s="148">
        <f t="shared" si="5"/>
        <v>0</v>
      </c>
      <c r="L60" s="18">
        <f t="shared" si="6"/>
        <v>0</v>
      </c>
      <c r="M60" s="18">
        <f t="shared" si="7"/>
        <v>0</v>
      </c>
      <c r="N60" s="18">
        <f t="shared" si="8"/>
        <v>1</v>
      </c>
      <c r="O60" s="18">
        <f t="shared" si="9"/>
        <v>0</v>
      </c>
    </row>
    <row r="61" spans="1:15" x14ac:dyDescent="0.3">
      <c r="A61" s="9">
        <v>58</v>
      </c>
      <c r="B61" s="19" t="s">
        <v>1411</v>
      </c>
      <c r="C61" s="63">
        <v>271</v>
      </c>
      <c r="D61" s="19">
        <v>2008</v>
      </c>
      <c r="E61" s="19" t="s">
        <v>231</v>
      </c>
      <c r="F61" s="149" t="s">
        <v>274</v>
      </c>
      <c r="G61" s="5" t="s">
        <v>809</v>
      </c>
      <c r="H61" s="119" t="s">
        <v>378</v>
      </c>
      <c r="I61" s="161" t="s">
        <v>810</v>
      </c>
      <c r="J61" s="148"/>
      <c r="K61" s="148">
        <f t="shared" si="5"/>
        <v>0</v>
      </c>
      <c r="L61" s="18">
        <f t="shared" si="6"/>
        <v>0</v>
      </c>
      <c r="M61" s="18">
        <f t="shared" si="7"/>
        <v>0</v>
      </c>
      <c r="N61" s="18">
        <f t="shared" si="8"/>
        <v>1</v>
      </c>
      <c r="O61" s="18">
        <f t="shared" si="9"/>
        <v>0</v>
      </c>
    </row>
    <row r="62" spans="1:15" ht="27.6" x14ac:dyDescent="0.3">
      <c r="A62" s="9">
        <v>59</v>
      </c>
      <c r="B62" s="140" t="s">
        <v>1412</v>
      </c>
      <c r="C62" s="63">
        <v>273</v>
      </c>
      <c r="D62" s="19">
        <v>2015</v>
      </c>
      <c r="E62" s="19" t="s">
        <v>231</v>
      </c>
      <c r="F62" s="154" t="s">
        <v>237</v>
      </c>
      <c r="G62" s="162" t="s">
        <v>466</v>
      </c>
      <c r="H62" s="166" t="s">
        <v>378</v>
      </c>
      <c r="I62" s="160" t="s">
        <v>467</v>
      </c>
      <c r="J62" s="148"/>
      <c r="K62" s="148">
        <f t="shared" si="5"/>
        <v>0</v>
      </c>
      <c r="L62" s="18">
        <f t="shared" si="6"/>
        <v>0</v>
      </c>
      <c r="M62" s="18">
        <f t="shared" si="7"/>
        <v>0</v>
      </c>
      <c r="N62" s="18">
        <f t="shared" si="8"/>
        <v>1</v>
      </c>
      <c r="O62" s="18">
        <f t="shared" si="9"/>
        <v>0</v>
      </c>
    </row>
    <row r="63" spans="1:15" x14ac:dyDescent="0.3">
      <c r="A63" s="9">
        <v>60</v>
      </c>
      <c r="B63" s="19" t="s">
        <v>1413</v>
      </c>
      <c r="C63" s="63">
        <v>275</v>
      </c>
      <c r="D63" s="19">
        <v>2006</v>
      </c>
      <c r="E63" s="19" t="s">
        <v>22</v>
      </c>
      <c r="F63" s="3" t="s">
        <v>202</v>
      </c>
      <c r="G63" s="5" t="s">
        <v>682</v>
      </c>
      <c r="H63" s="119" t="s">
        <v>148</v>
      </c>
      <c r="I63" s="161" t="s">
        <v>683</v>
      </c>
      <c r="J63" s="148"/>
      <c r="K63" s="148">
        <f t="shared" si="5"/>
        <v>0</v>
      </c>
      <c r="L63" s="18">
        <f t="shared" si="6"/>
        <v>1</v>
      </c>
      <c r="M63" s="18">
        <f t="shared" si="7"/>
        <v>0</v>
      </c>
      <c r="N63" s="18">
        <f t="shared" si="8"/>
        <v>0</v>
      </c>
      <c r="O63" s="18">
        <f t="shared" si="9"/>
        <v>0</v>
      </c>
    </row>
    <row r="64" spans="1:15" x14ac:dyDescent="0.3">
      <c r="A64" s="9">
        <v>61</v>
      </c>
      <c r="B64" s="140" t="s">
        <v>1414</v>
      </c>
      <c r="C64" s="68">
        <v>278</v>
      </c>
      <c r="D64" s="19">
        <v>2002</v>
      </c>
      <c r="E64" s="19" t="s">
        <v>20</v>
      </c>
      <c r="F64" s="3" t="s">
        <v>29</v>
      </c>
      <c r="G64" s="105" t="s">
        <v>139</v>
      </c>
      <c r="H64" s="163" t="s">
        <v>148</v>
      </c>
      <c r="I64" s="167" t="s">
        <v>138</v>
      </c>
      <c r="J64" s="148"/>
      <c r="K64" s="148">
        <f t="shared" si="5"/>
        <v>1</v>
      </c>
      <c r="L64" s="18">
        <f t="shared" si="6"/>
        <v>0</v>
      </c>
      <c r="M64" s="18">
        <f t="shared" si="7"/>
        <v>0</v>
      </c>
      <c r="N64" s="18">
        <f t="shared" si="8"/>
        <v>0</v>
      </c>
      <c r="O64" s="18">
        <f t="shared" si="9"/>
        <v>0</v>
      </c>
    </row>
    <row r="65" spans="1:15" x14ac:dyDescent="0.3">
      <c r="A65" s="9">
        <v>62</v>
      </c>
      <c r="B65" s="19" t="s">
        <v>1415</v>
      </c>
      <c r="C65" s="63">
        <v>283</v>
      </c>
      <c r="D65" s="19">
        <v>2011</v>
      </c>
      <c r="E65" s="19" t="s">
        <v>231</v>
      </c>
      <c r="F65" s="149" t="s">
        <v>258</v>
      </c>
      <c r="G65" s="5" t="s">
        <v>880</v>
      </c>
      <c r="H65" s="119" t="s">
        <v>210</v>
      </c>
      <c r="I65" s="161" t="s">
        <v>882</v>
      </c>
      <c r="J65" s="148"/>
      <c r="K65" s="148">
        <f t="shared" si="5"/>
        <v>0</v>
      </c>
      <c r="L65" s="18">
        <f t="shared" si="6"/>
        <v>0</v>
      </c>
      <c r="M65" s="18">
        <f t="shared" si="7"/>
        <v>0</v>
      </c>
      <c r="N65" s="18">
        <f t="shared" si="8"/>
        <v>1</v>
      </c>
      <c r="O65" s="18">
        <f t="shared" si="9"/>
        <v>0</v>
      </c>
    </row>
    <row r="66" spans="1:15" x14ac:dyDescent="0.3">
      <c r="A66" s="9">
        <v>63</v>
      </c>
      <c r="B66" s="19" t="s">
        <v>1465</v>
      </c>
      <c r="C66" s="63">
        <v>289</v>
      </c>
      <c r="D66" s="19">
        <v>2015</v>
      </c>
      <c r="E66" s="19" t="s">
        <v>22</v>
      </c>
      <c r="F66" s="3" t="s">
        <v>45</v>
      </c>
      <c r="G66" s="5" t="s">
        <v>689</v>
      </c>
      <c r="H66" s="119" t="s">
        <v>148</v>
      </c>
      <c r="I66" s="161" t="s">
        <v>690</v>
      </c>
      <c r="J66" s="148"/>
      <c r="K66" s="148">
        <f t="shared" si="5"/>
        <v>0</v>
      </c>
      <c r="L66" s="18">
        <f t="shared" si="6"/>
        <v>1</v>
      </c>
      <c r="M66" s="18">
        <f t="shared" si="7"/>
        <v>0</v>
      </c>
      <c r="N66" s="18">
        <f t="shared" si="8"/>
        <v>0</v>
      </c>
      <c r="O66" s="18">
        <f t="shared" si="9"/>
        <v>0</v>
      </c>
    </row>
    <row r="67" spans="1:15" x14ac:dyDescent="0.3">
      <c r="A67" s="9">
        <v>64</v>
      </c>
      <c r="B67" s="19" t="s">
        <v>1416</v>
      </c>
      <c r="C67" s="63">
        <v>299</v>
      </c>
      <c r="D67" s="19">
        <v>2011</v>
      </c>
      <c r="E67" s="19" t="s">
        <v>231</v>
      </c>
      <c r="F67" s="154" t="s">
        <v>254</v>
      </c>
      <c r="G67" s="5" t="s">
        <v>639</v>
      </c>
      <c r="H67" s="119" t="s">
        <v>148</v>
      </c>
      <c r="I67" s="161" t="s">
        <v>641</v>
      </c>
      <c r="J67" s="148"/>
      <c r="K67" s="148">
        <f t="shared" si="5"/>
        <v>0</v>
      </c>
      <c r="L67" s="18">
        <f t="shared" si="6"/>
        <v>0</v>
      </c>
      <c r="M67" s="18">
        <f t="shared" si="7"/>
        <v>0</v>
      </c>
      <c r="N67" s="18">
        <f t="shared" si="8"/>
        <v>1</v>
      </c>
      <c r="O67" s="18">
        <f t="shared" si="9"/>
        <v>0</v>
      </c>
    </row>
    <row r="68" spans="1:15" x14ac:dyDescent="0.3">
      <c r="A68" s="9">
        <v>65</v>
      </c>
      <c r="B68" s="19" t="s">
        <v>1417</v>
      </c>
      <c r="C68" s="63">
        <v>302</v>
      </c>
      <c r="D68" s="19">
        <v>2009</v>
      </c>
      <c r="E68" s="19" t="s">
        <v>22</v>
      </c>
      <c r="F68" s="3" t="s">
        <v>42</v>
      </c>
      <c r="G68" s="5" t="s">
        <v>697</v>
      </c>
      <c r="H68" s="119" t="s">
        <v>148</v>
      </c>
      <c r="I68" s="161" t="s">
        <v>699</v>
      </c>
      <c r="J68" s="148"/>
      <c r="K68" s="148">
        <f t="shared" si="5"/>
        <v>0</v>
      </c>
      <c r="L68" s="18">
        <f t="shared" si="6"/>
        <v>1</v>
      </c>
      <c r="M68" s="18">
        <f t="shared" si="7"/>
        <v>0</v>
      </c>
      <c r="N68" s="18">
        <f t="shared" si="8"/>
        <v>0</v>
      </c>
      <c r="O68" s="18">
        <f t="shared" si="9"/>
        <v>0</v>
      </c>
    </row>
    <row r="69" spans="1:15" x14ac:dyDescent="0.3">
      <c r="A69" s="9">
        <v>66</v>
      </c>
      <c r="B69" s="140" t="s">
        <v>1418</v>
      </c>
      <c r="C69" s="68">
        <v>303</v>
      </c>
      <c r="D69" s="19">
        <v>2012</v>
      </c>
      <c r="E69" s="19" t="s">
        <v>22</v>
      </c>
      <c r="F69" s="3" t="s">
        <v>44</v>
      </c>
      <c r="G69" s="162" t="s">
        <v>223</v>
      </c>
      <c r="H69" s="163" t="s">
        <v>148</v>
      </c>
      <c r="I69" s="160" t="s">
        <v>224</v>
      </c>
      <c r="J69" s="148"/>
      <c r="K69" s="148">
        <f t="shared" si="5"/>
        <v>0</v>
      </c>
      <c r="L69" s="18">
        <f t="shared" si="6"/>
        <v>1</v>
      </c>
      <c r="M69" s="18">
        <f t="shared" si="7"/>
        <v>0</v>
      </c>
      <c r="N69" s="18">
        <f t="shared" si="8"/>
        <v>0</v>
      </c>
      <c r="O69" s="18">
        <f t="shared" si="9"/>
        <v>0</v>
      </c>
    </row>
    <row r="70" spans="1:15" x14ac:dyDescent="0.3">
      <c r="A70" s="9">
        <v>67</v>
      </c>
      <c r="B70" s="27" t="s">
        <v>1419</v>
      </c>
      <c r="C70" s="68">
        <v>312</v>
      </c>
      <c r="D70" s="27">
        <v>2011</v>
      </c>
      <c r="E70" s="27" t="s">
        <v>20</v>
      </c>
      <c r="F70" s="50" t="s">
        <v>34</v>
      </c>
      <c r="G70" s="106" t="s">
        <v>147</v>
      </c>
      <c r="H70" s="164" t="s">
        <v>148</v>
      </c>
      <c r="I70" s="165" t="s">
        <v>146</v>
      </c>
      <c r="J70" s="148"/>
      <c r="K70" s="148">
        <f t="shared" si="5"/>
        <v>1</v>
      </c>
      <c r="L70" s="18">
        <f t="shared" si="6"/>
        <v>0</v>
      </c>
      <c r="M70" s="18">
        <f t="shared" si="7"/>
        <v>0</v>
      </c>
      <c r="N70" s="18">
        <f t="shared" si="8"/>
        <v>0</v>
      </c>
      <c r="O70" s="18">
        <f t="shared" si="9"/>
        <v>0</v>
      </c>
    </row>
    <row r="71" spans="1:15" x14ac:dyDescent="0.3">
      <c r="A71" s="9">
        <v>68</v>
      </c>
      <c r="B71" s="19" t="s">
        <v>1420</v>
      </c>
      <c r="C71" s="63">
        <v>320</v>
      </c>
      <c r="D71" s="19">
        <v>2015</v>
      </c>
      <c r="E71" s="19" t="s">
        <v>231</v>
      </c>
      <c r="F71" s="60" t="s">
        <v>232</v>
      </c>
      <c r="G71" s="5" t="s">
        <v>820</v>
      </c>
      <c r="H71" s="119" t="s">
        <v>378</v>
      </c>
      <c r="I71" s="161" t="s">
        <v>821</v>
      </c>
      <c r="J71" s="148"/>
      <c r="K71" s="148">
        <f t="shared" si="5"/>
        <v>0</v>
      </c>
      <c r="L71" s="18">
        <f t="shared" si="6"/>
        <v>0</v>
      </c>
      <c r="M71" s="18">
        <f t="shared" si="7"/>
        <v>0</v>
      </c>
      <c r="N71" s="18">
        <f t="shared" si="8"/>
        <v>1</v>
      </c>
      <c r="O71" s="18">
        <f t="shared" si="9"/>
        <v>0</v>
      </c>
    </row>
    <row r="72" spans="1:15" x14ac:dyDescent="0.3">
      <c r="A72" s="9">
        <v>69</v>
      </c>
      <c r="B72" s="140" t="s">
        <v>1421</v>
      </c>
      <c r="C72" s="68">
        <v>321</v>
      </c>
      <c r="D72" s="19">
        <v>2007</v>
      </c>
      <c r="E72" s="19" t="s">
        <v>20</v>
      </c>
      <c r="F72" s="3" t="s">
        <v>26</v>
      </c>
      <c r="G72" s="105" t="s">
        <v>136</v>
      </c>
      <c r="H72" s="163" t="s">
        <v>148</v>
      </c>
      <c r="I72" s="167" t="s">
        <v>137</v>
      </c>
      <c r="J72" s="148"/>
      <c r="K72" s="148">
        <f t="shared" si="5"/>
        <v>1</v>
      </c>
      <c r="L72" s="18">
        <f t="shared" si="6"/>
        <v>0</v>
      </c>
      <c r="M72" s="18">
        <f t="shared" si="7"/>
        <v>0</v>
      </c>
      <c r="N72" s="18">
        <f t="shared" si="8"/>
        <v>0</v>
      </c>
      <c r="O72" s="18">
        <f t="shared" si="9"/>
        <v>0</v>
      </c>
    </row>
    <row r="73" spans="1:15" x14ac:dyDescent="0.3">
      <c r="A73" s="9">
        <v>70</v>
      </c>
      <c r="B73" s="140" t="s">
        <v>1422</v>
      </c>
      <c r="C73" s="63">
        <v>327</v>
      </c>
      <c r="D73" s="19">
        <v>2010</v>
      </c>
      <c r="E73" s="19" t="s">
        <v>231</v>
      </c>
      <c r="F73" s="149" t="s">
        <v>259</v>
      </c>
      <c r="G73" s="162" t="s">
        <v>480</v>
      </c>
      <c r="H73" s="166" t="s">
        <v>481</v>
      </c>
      <c r="I73" s="160" t="s">
        <v>482</v>
      </c>
      <c r="J73" s="148"/>
      <c r="K73" s="148">
        <f t="shared" si="5"/>
        <v>0</v>
      </c>
      <c r="L73" s="18">
        <f t="shared" si="6"/>
        <v>0</v>
      </c>
      <c r="M73" s="18">
        <f t="shared" si="7"/>
        <v>0</v>
      </c>
      <c r="N73" s="18">
        <f t="shared" si="8"/>
        <v>1</v>
      </c>
      <c r="O73" s="18">
        <f t="shared" si="9"/>
        <v>0</v>
      </c>
    </row>
    <row r="74" spans="1:15" x14ac:dyDescent="0.3">
      <c r="A74" s="9">
        <v>71</v>
      </c>
      <c r="B74" s="140" t="s">
        <v>1423</v>
      </c>
      <c r="C74" s="68">
        <v>332</v>
      </c>
      <c r="D74" s="19">
        <v>2013</v>
      </c>
      <c r="E74" s="19" t="s">
        <v>22</v>
      </c>
      <c r="F74" s="3" t="s">
        <v>39</v>
      </c>
      <c r="G74" s="162" t="s">
        <v>157</v>
      </c>
      <c r="H74" s="163" t="s">
        <v>148</v>
      </c>
      <c r="I74" s="160" t="s">
        <v>158</v>
      </c>
      <c r="J74" s="148"/>
      <c r="K74" s="148">
        <f t="shared" si="5"/>
        <v>0</v>
      </c>
      <c r="L74" s="18">
        <f t="shared" si="6"/>
        <v>1</v>
      </c>
      <c r="M74" s="18">
        <f t="shared" si="7"/>
        <v>0</v>
      </c>
      <c r="N74" s="18">
        <f t="shared" si="8"/>
        <v>0</v>
      </c>
      <c r="O74" s="18">
        <f t="shared" si="9"/>
        <v>0</v>
      </c>
    </row>
    <row r="75" spans="1:15" x14ac:dyDescent="0.3">
      <c r="A75" s="9">
        <v>72</v>
      </c>
      <c r="B75" s="140" t="s">
        <v>1424</v>
      </c>
      <c r="C75" s="68">
        <v>334</v>
      </c>
      <c r="D75" s="19">
        <v>2009</v>
      </c>
      <c r="E75" s="19" t="s">
        <v>20</v>
      </c>
      <c r="F75" s="3" t="s">
        <v>48</v>
      </c>
      <c r="G75" s="162" t="s">
        <v>159</v>
      </c>
      <c r="H75" s="164" t="s">
        <v>148</v>
      </c>
      <c r="I75" s="160" t="s">
        <v>160</v>
      </c>
      <c r="J75" s="148"/>
      <c r="K75" s="148">
        <f t="shared" si="5"/>
        <v>1</v>
      </c>
      <c r="L75" s="18">
        <f t="shared" si="6"/>
        <v>0</v>
      </c>
      <c r="M75" s="18">
        <f t="shared" si="7"/>
        <v>0</v>
      </c>
      <c r="N75" s="18">
        <f t="shared" si="8"/>
        <v>0</v>
      </c>
      <c r="O75" s="18">
        <f t="shared" si="9"/>
        <v>0</v>
      </c>
    </row>
    <row r="76" spans="1:15" x14ac:dyDescent="0.3">
      <c r="A76" s="9">
        <v>73</v>
      </c>
      <c r="B76" s="19" t="s">
        <v>1425</v>
      </c>
      <c r="C76" s="63">
        <v>337</v>
      </c>
      <c r="D76" s="19">
        <v>2008</v>
      </c>
      <c r="E76" s="19" t="s">
        <v>20</v>
      </c>
      <c r="F76" s="3" t="s">
        <v>31</v>
      </c>
      <c r="G76" s="5" t="s">
        <v>703</v>
      </c>
      <c r="H76" s="119" t="s">
        <v>148</v>
      </c>
      <c r="I76" s="161" t="s">
        <v>704</v>
      </c>
      <c r="J76" s="148"/>
      <c r="K76" s="148">
        <f t="shared" si="5"/>
        <v>1</v>
      </c>
      <c r="L76" s="18">
        <f t="shared" si="6"/>
        <v>0</v>
      </c>
      <c r="M76" s="18">
        <f t="shared" si="7"/>
        <v>0</v>
      </c>
      <c r="N76" s="18">
        <f t="shared" si="8"/>
        <v>0</v>
      </c>
      <c r="O76" s="18">
        <f t="shared" si="9"/>
        <v>0</v>
      </c>
    </row>
    <row r="77" spans="1:15" x14ac:dyDescent="0.3">
      <c r="A77" s="9">
        <v>74</v>
      </c>
      <c r="B77" s="19" t="s">
        <v>1426</v>
      </c>
      <c r="C77" s="63">
        <v>340</v>
      </c>
      <c r="D77" s="19">
        <v>2014</v>
      </c>
      <c r="E77" s="19" t="s">
        <v>231</v>
      </c>
      <c r="F77" s="154" t="s">
        <v>241</v>
      </c>
      <c r="G77" s="5" t="s">
        <v>827</v>
      </c>
      <c r="H77" s="119" t="s">
        <v>378</v>
      </c>
      <c r="I77" s="161" t="s">
        <v>828</v>
      </c>
      <c r="J77" s="148"/>
      <c r="K77" s="148">
        <f t="shared" si="5"/>
        <v>0</v>
      </c>
      <c r="L77" s="18">
        <f t="shared" si="6"/>
        <v>0</v>
      </c>
      <c r="M77" s="18">
        <f t="shared" si="7"/>
        <v>0</v>
      </c>
      <c r="N77" s="18">
        <f t="shared" si="8"/>
        <v>1</v>
      </c>
      <c r="O77" s="18">
        <f t="shared" si="9"/>
        <v>0</v>
      </c>
    </row>
    <row r="78" spans="1:15" x14ac:dyDescent="0.3">
      <c r="A78" s="9">
        <v>75</v>
      </c>
      <c r="B78" s="19" t="s">
        <v>1427</v>
      </c>
      <c r="C78" s="63">
        <v>355</v>
      </c>
      <c r="D78" s="19">
        <v>2010</v>
      </c>
      <c r="E78" s="19" t="s">
        <v>231</v>
      </c>
      <c r="F78" s="149" t="s">
        <v>260</v>
      </c>
      <c r="G78" s="5" t="s">
        <v>626</v>
      </c>
      <c r="H78" s="119" t="s">
        <v>584</v>
      </c>
      <c r="I78" s="161" t="s">
        <v>627</v>
      </c>
      <c r="J78" s="148"/>
      <c r="K78" s="148">
        <f t="shared" si="5"/>
        <v>0</v>
      </c>
      <c r="L78" s="18">
        <f t="shared" si="6"/>
        <v>0</v>
      </c>
      <c r="M78" s="18">
        <f t="shared" si="7"/>
        <v>0</v>
      </c>
      <c r="N78" s="18">
        <f t="shared" si="8"/>
        <v>1</v>
      </c>
      <c r="O78" s="18">
        <f t="shared" si="9"/>
        <v>0</v>
      </c>
    </row>
    <row r="79" spans="1:15" x14ac:dyDescent="0.3">
      <c r="A79" s="9">
        <v>76</v>
      </c>
      <c r="B79" s="140" t="s">
        <v>1428</v>
      </c>
      <c r="C79" s="63">
        <v>357</v>
      </c>
      <c r="D79" s="19">
        <v>2011</v>
      </c>
      <c r="E79" s="19" t="s">
        <v>231</v>
      </c>
      <c r="F79" s="154" t="s">
        <v>257</v>
      </c>
      <c r="G79" s="158" t="s">
        <v>487</v>
      </c>
      <c r="H79" s="159" t="s">
        <v>210</v>
      </c>
      <c r="I79" s="160" t="s">
        <v>489</v>
      </c>
      <c r="J79" s="148"/>
      <c r="K79" s="148">
        <f t="shared" si="5"/>
        <v>0</v>
      </c>
      <c r="L79" s="18">
        <f t="shared" si="6"/>
        <v>0</v>
      </c>
      <c r="M79" s="18">
        <f t="shared" si="7"/>
        <v>0</v>
      </c>
      <c r="N79" s="18">
        <f t="shared" si="8"/>
        <v>1</v>
      </c>
      <c r="O79" s="18">
        <f t="shared" si="9"/>
        <v>0</v>
      </c>
    </row>
    <row r="80" spans="1:15" x14ac:dyDescent="0.3">
      <c r="A80" s="9">
        <v>77</v>
      </c>
      <c r="B80" s="19" t="s">
        <v>1429</v>
      </c>
      <c r="C80" s="63">
        <v>358</v>
      </c>
      <c r="D80" s="19">
        <v>2011</v>
      </c>
      <c r="E80" s="19" t="s">
        <v>231</v>
      </c>
      <c r="F80" s="154" t="s">
        <v>253</v>
      </c>
      <c r="G80" s="5" t="s">
        <v>618</v>
      </c>
      <c r="H80" s="119" t="s">
        <v>210</v>
      </c>
      <c r="I80" s="161" t="s">
        <v>619</v>
      </c>
      <c r="J80" s="148"/>
      <c r="K80" s="148">
        <f t="shared" si="5"/>
        <v>0</v>
      </c>
      <c r="L80" s="18">
        <f t="shared" si="6"/>
        <v>0</v>
      </c>
      <c r="M80" s="18">
        <f t="shared" si="7"/>
        <v>0</v>
      </c>
      <c r="N80" s="18">
        <f t="shared" si="8"/>
        <v>1</v>
      </c>
      <c r="O80" s="18">
        <f t="shared" si="9"/>
        <v>0</v>
      </c>
    </row>
    <row r="81" spans="1:15" x14ac:dyDescent="0.3">
      <c r="A81" s="9">
        <v>78</v>
      </c>
      <c r="B81" s="19" t="s">
        <v>1430</v>
      </c>
      <c r="C81" s="86">
        <v>366</v>
      </c>
      <c r="D81" s="19">
        <v>1994</v>
      </c>
      <c r="E81" s="19" t="s">
        <v>898</v>
      </c>
      <c r="F81" s="3" t="s">
        <v>921</v>
      </c>
      <c r="G81" s="5" t="s">
        <v>948</v>
      </c>
      <c r="H81" s="119" t="s">
        <v>148</v>
      </c>
      <c r="I81" s="160" t="s">
        <v>949</v>
      </c>
      <c r="J81" s="148"/>
      <c r="K81" s="148">
        <f t="shared" si="5"/>
        <v>0</v>
      </c>
      <c r="L81" s="18">
        <f t="shared" si="6"/>
        <v>0</v>
      </c>
      <c r="M81" s="18">
        <f t="shared" si="7"/>
        <v>0</v>
      </c>
      <c r="N81" s="18">
        <f t="shared" si="8"/>
        <v>0</v>
      </c>
      <c r="O81" s="18">
        <f t="shared" si="9"/>
        <v>0</v>
      </c>
    </row>
    <row r="82" spans="1:15" x14ac:dyDescent="0.3">
      <c r="A82" s="9">
        <v>79</v>
      </c>
      <c r="B82" s="19" t="s">
        <v>1431</v>
      </c>
      <c r="C82" s="86">
        <v>367</v>
      </c>
      <c r="D82" s="19">
        <v>2014</v>
      </c>
      <c r="E82" s="19" t="s">
        <v>898</v>
      </c>
      <c r="F82" s="3" t="s">
        <v>899</v>
      </c>
      <c r="G82" s="5" t="s">
        <v>966</v>
      </c>
      <c r="H82" s="119" t="s">
        <v>378</v>
      </c>
      <c r="I82" s="160" t="s">
        <v>967</v>
      </c>
      <c r="J82" s="148"/>
      <c r="K82" s="148">
        <f t="shared" si="5"/>
        <v>0</v>
      </c>
      <c r="L82" s="18">
        <f t="shared" si="6"/>
        <v>0</v>
      </c>
      <c r="M82" s="18">
        <f t="shared" si="7"/>
        <v>0</v>
      </c>
      <c r="N82" s="18">
        <f t="shared" si="8"/>
        <v>0</v>
      </c>
      <c r="O82" s="18">
        <f t="shared" si="9"/>
        <v>0</v>
      </c>
    </row>
    <row r="83" spans="1:15" x14ac:dyDescent="0.3">
      <c r="A83" s="9">
        <v>80</v>
      </c>
      <c r="B83" s="19" t="s">
        <v>1466</v>
      </c>
      <c r="C83" s="86">
        <v>376</v>
      </c>
      <c r="D83" s="9">
        <v>2007</v>
      </c>
      <c r="E83" s="19" t="s">
        <v>898</v>
      </c>
      <c r="F83" s="3" t="s">
        <v>910</v>
      </c>
      <c r="G83" s="5" t="s">
        <v>973</v>
      </c>
      <c r="H83" s="119" t="s">
        <v>148</v>
      </c>
      <c r="I83" s="160" t="s">
        <v>974</v>
      </c>
      <c r="J83" s="148"/>
      <c r="K83" s="148">
        <f t="shared" si="5"/>
        <v>0</v>
      </c>
      <c r="L83" s="18">
        <f t="shared" si="6"/>
        <v>0</v>
      </c>
      <c r="M83" s="18">
        <f t="shared" si="7"/>
        <v>0</v>
      </c>
      <c r="N83" s="18">
        <f t="shared" si="8"/>
        <v>0</v>
      </c>
      <c r="O83" s="18">
        <f t="shared" si="9"/>
        <v>0</v>
      </c>
    </row>
    <row r="84" spans="1:15" x14ac:dyDescent="0.3">
      <c r="A84" s="9">
        <v>81</v>
      </c>
      <c r="B84" s="19" t="s">
        <v>1433</v>
      </c>
      <c r="C84" s="86">
        <v>393</v>
      </c>
      <c r="D84" s="9">
        <v>2011</v>
      </c>
      <c r="E84" s="19" t="s">
        <v>898</v>
      </c>
      <c r="F84" s="3" t="s">
        <v>1432</v>
      </c>
      <c r="G84" s="5" t="s">
        <v>982</v>
      </c>
      <c r="H84" s="119" t="s">
        <v>378</v>
      </c>
      <c r="I84" s="160" t="s">
        <v>983</v>
      </c>
      <c r="J84" s="148"/>
      <c r="K84" s="148">
        <f t="shared" si="5"/>
        <v>0</v>
      </c>
      <c r="L84" s="18">
        <f t="shared" si="6"/>
        <v>0</v>
      </c>
      <c r="M84" s="18">
        <f t="shared" si="7"/>
        <v>0</v>
      </c>
      <c r="N84" s="18">
        <f t="shared" si="8"/>
        <v>0</v>
      </c>
      <c r="O84" s="18">
        <f t="shared" si="9"/>
        <v>0</v>
      </c>
    </row>
    <row r="85" spans="1:15" x14ac:dyDescent="0.3">
      <c r="A85" s="9">
        <v>82</v>
      </c>
      <c r="B85" s="19" t="s">
        <v>1434</v>
      </c>
      <c r="C85" s="86">
        <v>397</v>
      </c>
      <c r="D85" s="9">
        <v>2009</v>
      </c>
      <c r="E85" s="19" t="s">
        <v>898</v>
      </c>
      <c r="F85" s="3" t="s">
        <v>913</v>
      </c>
      <c r="G85" s="5" t="s">
        <v>991</v>
      </c>
      <c r="H85" s="119" t="s">
        <v>378</v>
      </c>
      <c r="I85" s="160" t="s">
        <v>990</v>
      </c>
      <c r="J85" s="148"/>
      <c r="K85" s="148">
        <f t="shared" si="5"/>
        <v>0</v>
      </c>
      <c r="L85" s="18">
        <f t="shared" si="6"/>
        <v>0</v>
      </c>
      <c r="M85" s="18">
        <f t="shared" si="7"/>
        <v>0</v>
      </c>
      <c r="N85" s="18">
        <f t="shared" si="8"/>
        <v>0</v>
      </c>
      <c r="O85" s="18">
        <f t="shared" si="9"/>
        <v>0</v>
      </c>
    </row>
    <row r="86" spans="1:15" x14ac:dyDescent="0.3">
      <c r="A86" s="9">
        <v>83</v>
      </c>
      <c r="B86" s="19" t="s">
        <v>1435</v>
      </c>
      <c r="C86" s="86">
        <v>400</v>
      </c>
      <c r="D86" s="19">
        <v>2014</v>
      </c>
      <c r="E86" s="19" t="s">
        <v>898</v>
      </c>
      <c r="F86" s="3" t="s">
        <v>900</v>
      </c>
      <c r="G86" s="5" t="s">
        <v>1070</v>
      </c>
      <c r="H86" s="119" t="s">
        <v>378</v>
      </c>
      <c r="I86" s="160" t="s">
        <v>1071</v>
      </c>
      <c r="J86" s="148"/>
      <c r="K86" s="148">
        <f t="shared" si="5"/>
        <v>0</v>
      </c>
      <c r="L86" s="18">
        <f t="shared" si="6"/>
        <v>0</v>
      </c>
      <c r="M86" s="18">
        <f t="shared" si="7"/>
        <v>0</v>
      </c>
      <c r="N86" s="18">
        <f t="shared" si="8"/>
        <v>0</v>
      </c>
      <c r="O86" s="18">
        <f t="shared" si="9"/>
        <v>0</v>
      </c>
    </row>
    <row r="87" spans="1:15" x14ac:dyDescent="0.3">
      <c r="A87" s="9">
        <v>84</v>
      </c>
      <c r="B87" s="19" t="s">
        <v>1436</v>
      </c>
      <c r="C87" s="86">
        <v>404</v>
      </c>
      <c r="D87" s="9">
        <v>2001</v>
      </c>
      <c r="E87" s="19" t="s">
        <v>898</v>
      </c>
      <c r="F87" s="3" t="s">
        <v>924</v>
      </c>
      <c r="G87" s="5" t="s">
        <v>1079</v>
      </c>
      <c r="H87" s="119" t="s">
        <v>378</v>
      </c>
      <c r="I87" s="160" t="s">
        <v>1080</v>
      </c>
      <c r="J87" s="148"/>
      <c r="K87" s="148">
        <f t="shared" si="5"/>
        <v>0</v>
      </c>
      <c r="L87" s="18">
        <f t="shared" si="6"/>
        <v>0</v>
      </c>
      <c r="M87" s="18">
        <f t="shared" si="7"/>
        <v>0</v>
      </c>
      <c r="N87" s="18">
        <f t="shared" si="8"/>
        <v>0</v>
      </c>
      <c r="O87" s="18">
        <f t="shared" si="9"/>
        <v>0</v>
      </c>
    </row>
    <row r="88" spans="1:15" x14ac:dyDescent="0.3">
      <c r="A88" s="9">
        <v>85</v>
      </c>
      <c r="B88" s="19" t="s">
        <v>1437</v>
      </c>
      <c r="C88" s="86">
        <v>405</v>
      </c>
      <c r="D88" s="19">
        <v>2012</v>
      </c>
      <c r="E88" s="19" t="s">
        <v>898</v>
      </c>
      <c r="F88" s="3" t="s">
        <v>902</v>
      </c>
      <c r="G88" s="5" t="s">
        <v>1085</v>
      </c>
      <c r="H88" s="119" t="s">
        <v>148</v>
      </c>
      <c r="I88" s="160" t="s">
        <v>1086</v>
      </c>
      <c r="J88" s="148"/>
      <c r="K88" s="148">
        <f t="shared" si="5"/>
        <v>0</v>
      </c>
      <c r="L88" s="18">
        <f t="shared" si="6"/>
        <v>0</v>
      </c>
      <c r="M88" s="18">
        <f t="shared" si="7"/>
        <v>0</v>
      </c>
      <c r="N88" s="18">
        <f t="shared" si="8"/>
        <v>0</v>
      </c>
      <c r="O88" s="18">
        <f t="shared" si="9"/>
        <v>0</v>
      </c>
    </row>
    <row r="89" spans="1:15" x14ac:dyDescent="0.3">
      <c r="A89" s="9">
        <v>86</v>
      </c>
      <c r="B89" s="19" t="s">
        <v>1438</v>
      </c>
      <c r="C89" s="86">
        <v>409</v>
      </c>
      <c r="D89" s="9">
        <v>2007</v>
      </c>
      <c r="E89" s="19" t="s">
        <v>898</v>
      </c>
      <c r="F89" s="3" t="s">
        <v>909</v>
      </c>
      <c r="G89" s="5" t="s">
        <v>1001</v>
      </c>
      <c r="H89" s="119" t="s">
        <v>148</v>
      </c>
      <c r="I89" s="160" t="s">
        <v>1002</v>
      </c>
      <c r="J89" s="148"/>
      <c r="K89" s="148">
        <f t="shared" si="5"/>
        <v>0</v>
      </c>
      <c r="L89" s="18">
        <f t="shared" si="6"/>
        <v>0</v>
      </c>
      <c r="M89" s="18">
        <f t="shared" si="7"/>
        <v>0</v>
      </c>
      <c r="N89" s="18">
        <f t="shared" si="8"/>
        <v>0</v>
      </c>
      <c r="O89" s="18">
        <f t="shared" si="9"/>
        <v>0</v>
      </c>
    </row>
    <row r="90" spans="1:15" x14ac:dyDescent="0.3">
      <c r="A90" s="9">
        <v>87</v>
      </c>
      <c r="B90" s="19" t="s">
        <v>1439</v>
      </c>
      <c r="C90" s="86">
        <v>412</v>
      </c>
      <c r="D90" s="9">
        <v>2004</v>
      </c>
      <c r="E90" s="19" t="s">
        <v>898</v>
      </c>
      <c r="F90" s="3" t="s">
        <v>930</v>
      </c>
      <c r="G90" s="5" t="s">
        <v>1009</v>
      </c>
      <c r="H90" s="119" t="s">
        <v>148</v>
      </c>
      <c r="I90" s="160" t="s">
        <v>1010</v>
      </c>
      <c r="J90" s="148"/>
      <c r="K90" s="148">
        <f t="shared" si="5"/>
        <v>0</v>
      </c>
      <c r="L90" s="18">
        <f t="shared" si="6"/>
        <v>0</v>
      </c>
      <c r="M90" s="18">
        <f t="shared" si="7"/>
        <v>0</v>
      </c>
      <c r="N90" s="18">
        <f t="shared" si="8"/>
        <v>0</v>
      </c>
      <c r="O90" s="18">
        <f t="shared" si="9"/>
        <v>0</v>
      </c>
    </row>
    <row r="91" spans="1:15" x14ac:dyDescent="0.3">
      <c r="A91" s="9">
        <v>88</v>
      </c>
      <c r="B91" s="19" t="s">
        <v>1440</v>
      </c>
      <c r="C91" s="86">
        <v>425</v>
      </c>
      <c r="D91" s="9">
        <v>2002</v>
      </c>
      <c r="E91" s="19" t="s">
        <v>898</v>
      </c>
      <c r="F91" s="3" t="s">
        <v>917</v>
      </c>
      <c r="G91" s="5" t="s">
        <v>1101</v>
      </c>
      <c r="H91" s="119" t="s">
        <v>378</v>
      </c>
      <c r="I91" s="160" t="s">
        <v>1102</v>
      </c>
      <c r="J91" s="148"/>
      <c r="K91" s="148">
        <f t="shared" si="5"/>
        <v>0</v>
      </c>
      <c r="L91" s="18">
        <f t="shared" si="6"/>
        <v>0</v>
      </c>
      <c r="M91" s="18">
        <f t="shared" si="7"/>
        <v>0</v>
      </c>
      <c r="N91" s="18">
        <f t="shared" si="8"/>
        <v>0</v>
      </c>
      <c r="O91" s="18">
        <f t="shared" si="9"/>
        <v>0</v>
      </c>
    </row>
    <row r="92" spans="1:15" x14ac:dyDescent="0.3">
      <c r="A92" s="9">
        <v>89</v>
      </c>
      <c r="B92" s="19" t="s">
        <v>1441</v>
      </c>
      <c r="C92" s="86">
        <v>428</v>
      </c>
      <c r="D92" s="9">
        <v>2006</v>
      </c>
      <c r="E92" s="19" t="s">
        <v>898</v>
      </c>
      <c r="F92" s="3" t="s">
        <v>945</v>
      </c>
      <c r="G92" s="5" t="s">
        <v>1015</v>
      </c>
      <c r="H92" s="119" t="s">
        <v>148</v>
      </c>
      <c r="I92" s="161" t="s">
        <v>1016</v>
      </c>
      <c r="J92" s="148"/>
      <c r="K92" s="148">
        <f t="shared" si="5"/>
        <v>0</v>
      </c>
      <c r="L92" s="18">
        <f t="shared" si="6"/>
        <v>0</v>
      </c>
      <c r="M92" s="18">
        <f t="shared" si="7"/>
        <v>0</v>
      </c>
      <c r="N92" s="18">
        <f t="shared" si="8"/>
        <v>0</v>
      </c>
      <c r="O92" s="18">
        <f t="shared" si="9"/>
        <v>0</v>
      </c>
    </row>
    <row r="93" spans="1:15" x14ac:dyDescent="0.3">
      <c r="A93" s="9">
        <v>90</v>
      </c>
      <c r="B93" s="19" t="s">
        <v>1467</v>
      </c>
      <c r="C93" s="86">
        <v>440</v>
      </c>
      <c r="D93" s="9">
        <v>2010</v>
      </c>
      <c r="E93" s="19" t="s">
        <v>898</v>
      </c>
      <c r="F93" s="3" t="s">
        <v>906</v>
      </c>
      <c r="G93" s="5" t="s">
        <v>1028</v>
      </c>
      <c r="H93" s="119" t="s">
        <v>210</v>
      </c>
      <c r="I93" s="160" t="s">
        <v>1029</v>
      </c>
      <c r="J93" s="148"/>
      <c r="K93" s="148">
        <f t="shared" si="5"/>
        <v>0</v>
      </c>
      <c r="L93" s="18">
        <f t="shared" si="6"/>
        <v>0</v>
      </c>
      <c r="M93" s="18">
        <f t="shared" si="7"/>
        <v>0</v>
      </c>
      <c r="N93" s="18">
        <f t="shared" si="8"/>
        <v>0</v>
      </c>
      <c r="O93" s="18">
        <f t="shared" si="9"/>
        <v>0</v>
      </c>
    </row>
    <row r="94" spans="1:15" x14ac:dyDescent="0.3">
      <c r="A94" s="9">
        <v>91</v>
      </c>
      <c r="B94" s="19" t="s">
        <v>1442</v>
      </c>
      <c r="C94" s="86">
        <v>441</v>
      </c>
      <c r="D94" s="9">
        <v>2002</v>
      </c>
      <c r="E94" s="19" t="s">
        <v>898</v>
      </c>
      <c r="F94" s="3" t="s">
        <v>931</v>
      </c>
      <c r="G94" s="5" t="s">
        <v>1156</v>
      </c>
      <c r="H94" s="119" t="s">
        <v>378</v>
      </c>
      <c r="I94" s="160" t="s">
        <v>1157</v>
      </c>
      <c r="J94" s="148"/>
      <c r="K94" s="148">
        <f t="shared" si="5"/>
        <v>0</v>
      </c>
      <c r="L94" s="18">
        <f t="shared" si="6"/>
        <v>0</v>
      </c>
      <c r="M94" s="18">
        <f t="shared" si="7"/>
        <v>0</v>
      </c>
      <c r="N94" s="18">
        <f t="shared" si="8"/>
        <v>0</v>
      </c>
      <c r="O94" s="18">
        <f t="shared" si="9"/>
        <v>0</v>
      </c>
    </row>
    <row r="95" spans="1:15" x14ac:dyDescent="0.3">
      <c r="A95" s="9">
        <v>92</v>
      </c>
      <c r="B95" s="19" t="s">
        <v>1443</v>
      </c>
      <c r="C95" s="86">
        <v>457</v>
      </c>
      <c r="D95" s="19">
        <v>2010</v>
      </c>
      <c r="E95" s="19" t="s">
        <v>898</v>
      </c>
      <c r="F95" s="3" t="s">
        <v>903</v>
      </c>
      <c r="G95" s="5" t="s">
        <v>1034</v>
      </c>
      <c r="H95" s="119" t="s">
        <v>210</v>
      </c>
      <c r="I95" s="160" t="s">
        <v>1035</v>
      </c>
      <c r="J95" s="148"/>
      <c r="K95" s="148">
        <f t="shared" si="5"/>
        <v>0</v>
      </c>
      <c r="L95" s="18">
        <f t="shared" si="6"/>
        <v>0</v>
      </c>
      <c r="M95" s="18">
        <f t="shared" si="7"/>
        <v>0</v>
      </c>
      <c r="N95" s="18">
        <f t="shared" si="8"/>
        <v>0</v>
      </c>
      <c r="O95" s="18">
        <f t="shared" si="9"/>
        <v>0</v>
      </c>
    </row>
    <row r="96" spans="1:15" x14ac:dyDescent="0.3">
      <c r="A96" s="9">
        <v>93</v>
      </c>
      <c r="B96" s="19" t="s">
        <v>1444</v>
      </c>
      <c r="C96" s="86">
        <v>466</v>
      </c>
      <c r="D96" s="9">
        <v>2013</v>
      </c>
      <c r="E96" s="19" t="s">
        <v>898</v>
      </c>
      <c r="F96" s="3" t="s">
        <v>922</v>
      </c>
      <c r="G96" s="5" t="s">
        <v>1105</v>
      </c>
      <c r="H96" s="119" t="s">
        <v>148</v>
      </c>
      <c r="I96" s="160" t="s">
        <v>1106</v>
      </c>
      <c r="J96" s="148"/>
      <c r="K96" s="148">
        <f t="shared" si="5"/>
        <v>0</v>
      </c>
      <c r="L96" s="18">
        <f t="shared" si="6"/>
        <v>0</v>
      </c>
      <c r="M96" s="18">
        <f t="shared" si="7"/>
        <v>0</v>
      </c>
      <c r="N96" s="18">
        <f t="shared" si="8"/>
        <v>0</v>
      </c>
      <c r="O96" s="18">
        <f t="shared" si="9"/>
        <v>0</v>
      </c>
    </row>
    <row r="97" spans="1:15" x14ac:dyDescent="0.3">
      <c r="A97" s="9">
        <v>94</v>
      </c>
      <c r="B97" s="19" t="s">
        <v>1445</v>
      </c>
      <c r="C97" s="86">
        <v>511</v>
      </c>
      <c r="D97" s="9">
        <v>2001</v>
      </c>
      <c r="E97" s="19" t="s">
        <v>898</v>
      </c>
      <c r="F97" s="3" t="s">
        <v>919</v>
      </c>
      <c r="G97" s="5" t="s">
        <v>1118</v>
      </c>
      <c r="H97" s="119" t="s">
        <v>378</v>
      </c>
      <c r="I97" s="161" t="s">
        <v>1119</v>
      </c>
      <c r="J97" s="148"/>
      <c r="K97" s="148">
        <f t="shared" si="5"/>
        <v>0</v>
      </c>
      <c r="L97" s="18">
        <f t="shared" si="6"/>
        <v>0</v>
      </c>
      <c r="M97" s="18">
        <f t="shared" si="7"/>
        <v>0</v>
      </c>
      <c r="N97" s="18">
        <f t="shared" si="8"/>
        <v>0</v>
      </c>
      <c r="O97" s="18">
        <f t="shared" si="9"/>
        <v>0</v>
      </c>
    </row>
    <row r="98" spans="1:15" x14ac:dyDescent="0.3">
      <c r="A98" s="9">
        <v>95</v>
      </c>
      <c r="B98" s="19" t="s">
        <v>1446</v>
      </c>
      <c r="C98" s="86">
        <v>515</v>
      </c>
      <c r="D98" s="9">
        <v>2010</v>
      </c>
      <c r="E98" s="19" t="s">
        <v>898</v>
      </c>
      <c r="F98" s="3" t="s">
        <v>911</v>
      </c>
      <c r="G98" s="5" t="s">
        <v>1041</v>
      </c>
      <c r="H98" s="119" t="s">
        <v>148</v>
      </c>
      <c r="I98" s="161" t="s">
        <v>1042</v>
      </c>
      <c r="J98" s="148"/>
      <c r="K98" s="148">
        <f t="shared" si="5"/>
        <v>0</v>
      </c>
      <c r="L98" s="18">
        <f t="shared" si="6"/>
        <v>0</v>
      </c>
      <c r="M98" s="18">
        <f t="shared" si="7"/>
        <v>0</v>
      </c>
      <c r="N98" s="18">
        <f t="shared" si="8"/>
        <v>0</v>
      </c>
      <c r="O98" s="18">
        <f t="shared" si="9"/>
        <v>0</v>
      </c>
    </row>
    <row r="99" spans="1:15" x14ac:dyDescent="0.3">
      <c r="A99" s="9">
        <v>96</v>
      </c>
      <c r="B99" s="141" t="s">
        <v>1447</v>
      </c>
      <c r="C99" s="86">
        <v>518</v>
      </c>
      <c r="D99" s="9">
        <v>2006</v>
      </c>
      <c r="E99" s="19" t="s">
        <v>898</v>
      </c>
      <c r="F99" s="3" t="s">
        <v>925</v>
      </c>
      <c r="G99" s="118" t="s">
        <v>1248</v>
      </c>
      <c r="H99" s="119" t="s">
        <v>148</v>
      </c>
      <c r="I99" s="161" t="s">
        <v>1249</v>
      </c>
      <c r="J99" s="148"/>
      <c r="K99" s="148">
        <f t="shared" si="5"/>
        <v>0</v>
      </c>
      <c r="L99" s="18">
        <f t="shared" si="6"/>
        <v>0</v>
      </c>
      <c r="M99" s="18">
        <f t="shared" si="7"/>
        <v>0</v>
      </c>
      <c r="N99" s="18">
        <f t="shared" si="8"/>
        <v>0</v>
      </c>
      <c r="O99" s="18">
        <f t="shared" si="9"/>
        <v>0</v>
      </c>
    </row>
    <row r="100" spans="1:15" x14ac:dyDescent="0.3">
      <c r="A100" s="9">
        <v>97</v>
      </c>
      <c r="B100" s="19" t="s">
        <v>1448</v>
      </c>
      <c r="C100" s="86">
        <v>519</v>
      </c>
      <c r="D100" s="9">
        <v>2008</v>
      </c>
      <c r="E100" s="19" t="s">
        <v>898</v>
      </c>
      <c r="F100" s="3" t="s">
        <v>928</v>
      </c>
      <c r="G100" s="5" t="s">
        <v>1132</v>
      </c>
      <c r="H100" s="119" t="s">
        <v>378</v>
      </c>
      <c r="I100" s="161" t="s">
        <v>1133</v>
      </c>
      <c r="J100" s="148"/>
      <c r="K100" s="148">
        <f t="shared" si="5"/>
        <v>0</v>
      </c>
      <c r="L100" s="18">
        <f t="shared" si="6"/>
        <v>0</v>
      </c>
      <c r="M100" s="18">
        <f t="shared" si="7"/>
        <v>0</v>
      </c>
      <c r="N100" s="18">
        <f t="shared" si="8"/>
        <v>0</v>
      </c>
      <c r="O100" s="18">
        <f t="shared" si="9"/>
        <v>0</v>
      </c>
    </row>
    <row r="101" spans="1:15" x14ac:dyDescent="0.3">
      <c r="A101" s="9">
        <v>98</v>
      </c>
      <c r="B101" s="19" t="s">
        <v>1449</v>
      </c>
      <c r="C101" s="86">
        <v>523</v>
      </c>
      <c r="D101" s="9">
        <v>2011</v>
      </c>
      <c r="E101" s="19" t="s">
        <v>898</v>
      </c>
      <c r="F101" s="3" t="s">
        <v>905</v>
      </c>
      <c r="G101" s="5" t="s">
        <v>1130</v>
      </c>
      <c r="H101" s="119" t="s">
        <v>378</v>
      </c>
      <c r="I101" s="161" t="s">
        <v>1131</v>
      </c>
      <c r="J101" s="148"/>
      <c r="K101" s="148">
        <f t="shared" si="5"/>
        <v>0</v>
      </c>
      <c r="L101" s="18">
        <f t="shared" si="6"/>
        <v>0</v>
      </c>
      <c r="M101" s="18">
        <f t="shared" si="7"/>
        <v>0</v>
      </c>
      <c r="N101" s="18">
        <f t="shared" si="8"/>
        <v>0</v>
      </c>
      <c r="O101" s="18">
        <f t="shared" si="9"/>
        <v>0</v>
      </c>
    </row>
    <row r="102" spans="1:15" x14ac:dyDescent="0.3">
      <c r="A102" s="9">
        <v>99</v>
      </c>
      <c r="B102" s="19" t="s">
        <v>1450</v>
      </c>
      <c r="C102" s="86">
        <v>533</v>
      </c>
      <c r="D102" s="9">
        <v>1999</v>
      </c>
      <c r="E102" s="19" t="s">
        <v>898</v>
      </c>
      <c r="F102" s="3" t="s">
        <v>914</v>
      </c>
      <c r="G102" s="5" t="s">
        <v>1144</v>
      </c>
      <c r="H102" s="119" t="s">
        <v>378</v>
      </c>
      <c r="I102" s="161" t="s">
        <v>1145</v>
      </c>
      <c r="J102" s="148"/>
      <c r="K102" s="148">
        <f t="shared" si="5"/>
        <v>0</v>
      </c>
      <c r="L102" s="18">
        <f t="shared" si="6"/>
        <v>0</v>
      </c>
      <c r="M102" s="18">
        <f t="shared" si="7"/>
        <v>0</v>
      </c>
      <c r="N102" s="18">
        <f t="shared" si="8"/>
        <v>0</v>
      </c>
      <c r="O102" s="18">
        <f t="shared" si="9"/>
        <v>0</v>
      </c>
    </row>
    <row r="103" spans="1:15" x14ac:dyDescent="0.3">
      <c r="A103" s="9">
        <v>100</v>
      </c>
      <c r="B103" s="19" t="s">
        <v>1451</v>
      </c>
      <c r="C103" s="86">
        <v>579</v>
      </c>
      <c r="D103" s="9">
        <v>2012</v>
      </c>
      <c r="E103" s="19" t="s">
        <v>898</v>
      </c>
      <c r="F103" s="3" t="s">
        <v>923</v>
      </c>
      <c r="G103" s="5" t="s">
        <v>1015</v>
      </c>
      <c r="H103" s="119" t="s">
        <v>148</v>
      </c>
      <c r="I103" s="161" t="s">
        <v>1046</v>
      </c>
      <c r="J103" s="148"/>
      <c r="K103" s="148">
        <f t="shared" si="5"/>
        <v>0</v>
      </c>
      <c r="L103" s="18">
        <f t="shared" si="6"/>
        <v>0</v>
      </c>
      <c r="M103" s="18">
        <f t="shared" si="7"/>
        <v>0</v>
      </c>
      <c r="N103" s="18">
        <f t="shared" si="8"/>
        <v>0</v>
      </c>
      <c r="O103" s="18">
        <f t="shared" si="9"/>
        <v>0</v>
      </c>
    </row>
    <row r="104" spans="1:15" x14ac:dyDescent="0.3">
      <c r="A104" s="9">
        <v>101</v>
      </c>
      <c r="B104" s="19" t="s">
        <v>1452</v>
      </c>
      <c r="C104" s="86">
        <v>580</v>
      </c>
      <c r="D104" s="9">
        <v>2010</v>
      </c>
      <c r="E104" s="19" t="s">
        <v>898</v>
      </c>
      <c r="F104" s="168" t="s">
        <v>904</v>
      </c>
      <c r="G104" s="5" t="s">
        <v>1053</v>
      </c>
      <c r="H104" s="119" t="s">
        <v>148</v>
      </c>
      <c r="I104" s="161" t="s">
        <v>1054</v>
      </c>
      <c r="J104" s="148"/>
      <c r="K104" s="148">
        <f t="shared" ref="K104:K109" si="10">IF(E104="IEEE",1,0)</f>
        <v>0</v>
      </c>
      <c r="L104" s="18">
        <f t="shared" ref="L104:L109" si="11">IF(E104="ACM",1,0)</f>
        <v>0</v>
      </c>
      <c r="M104" s="18">
        <f t="shared" ref="M104:M109" si="12">IF(E104="Science Direct",1,0)</f>
        <v>0</v>
      </c>
      <c r="N104" s="18">
        <f t="shared" ref="N104:N109" si="13">IF(E104="Scopus",1,0)</f>
        <v>0</v>
      </c>
      <c r="O104" s="18">
        <f t="shared" ref="O104:O109" si="14">IF(E104="Compendex",1,0)</f>
        <v>0</v>
      </c>
    </row>
    <row r="105" spans="1:15" x14ac:dyDescent="0.3">
      <c r="A105" s="9">
        <v>102</v>
      </c>
      <c r="B105" s="19" t="s">
        <v>1453</v>
      </c>
      <c r="C105" s="86">
        <v>582</v>
      </c>
      <c r="D105" s="19">
        <v>2012</v>
      </c>
      <c r="E105" s="19" t="s">
        <v>898</v>
      </c>
      <c r="F105" s="3" t="s">
        <v>1454</v>
      </c>
      <c r="G105" s="5" t="s">
        <v>1058</v>
      </c>
      <c r="H105" s="119" t="s">
        <v>148</v>
      </c>
      <c r="I105" s="161" t="s">
        <v>1059</v>
      </c>
      <c r="J105" s="148"/>
      <c r="K105" s="148">
        <f t="shared" si="10"/>
        <v>0</v>
      </c>
      <c r="L105" s="18">
        <f t="shared" si="11"/>
        <v>0</v>
      </c>
      <c r="M105" s="18">
        <f t="shared" si="12"/>
        <v>0</v>
      </c>
      <c r="N105" s="18">
        <f t="shared" si="13"/>
        <v>0</v>
      </c>
      <c r="O105" s="18">
        <f t="shared" si="14"/>
        <v>0</v>
      </c>
    </row>
    <row r="106" spans="1:15" x14ac:dyDescent="0.3">
      <c r="A106" s="9">
        <v>103</v>
      </c>
      <c r="B106" s="19" t="s">
        <v>1455</v>
      </c>
      <c r="C106" s="86">
        <v>601</v>
      </c>
      <c r="D106" s="9">
        <v>2003</v>
      </c>
      <c r="E106" s="19" t="s">
        <v>898</v>
      </c>
      <c r="F106" s="3" t="s">
        <v>1164</v>
      </c>
      <c r="G106" s="5" t="s">
        <v>1168</v>
      </c>
      <c r="H106" s="119" t="s">
        <v>148</v>
      </c>
      <c r="I106" s="161" t="s">
        <v>1169</v>
      </c>
      <c r="J106" s="148"/>
      <c r="K106" s="148">
        <f t="shared" si="10"/>
        <v>0</v>
      </c>
      <c r="L106" s="18">
        <f t="shared" si="11"/>
        <v>0</v>
      </c>
      <c r="M106" s="18">
        <f t="shared" si="12"/>
        <v>0</v>
      </c>
      <c r="N106" s="18">
        <f t="shared" si="13"/>
        <v>0</v>
      </c>
      <c r="O106" s="18">
        <f t="shared" si="14"/>
        <v>0</v>
      </c>
    </row>
    <row r="107" spans="1:15" x14ac:dyDescent="0.3">
      <c r="A107" s="9">
        <v>104</v>
      </c>
      <c r="B107" s="19" t="s">
        <v>1458</v>
      </c>
      <c r="C107" s="86">
        <v>604</v>
      </c>
      <c r="D107" s="9">
        <v>2005</v>
      </c>
      <c r="E107" s="19" t="s">
        <v>898</v>
      </c>
      <c r="F107" s="3" t="s">
        <v>1165</v>
      </c>
      <c r="G107" s="5" t="s">
        <v>1175</v>
      </c>
      <c r="H107" s="119" t="s">
        <v>378</v>
      </c>
      <c r="I107" s="160" t="s">
        <v>1176</v>
      </c>
      <c r="J107" s="148"/>
      <c r="K107" s="148">
        <f t="shared" si="10"/>
        <v>0</v>
      </c>
      <c r="L107" s="18">
        <f t="shared" si="11"/>
        <v>0</v>
      </c>
      <c r="M107" s="18">
        <f t="shared" si="12"/>
        <v>0</v>
      </c>
      <c r="N107" s="18">
        <f t="shared" si="13"/>
        <v>0</v>
      </c>
      <c r="O107" s="18">
        <f t="shared" si="14"/>
        <v>0</v>
      </c>
    </row>
    <row r="108" spans="1:15" x14ac:dyDescent="0.3">
      <c r="A108" s="9">
        <v>105</v>
      </c>
      <c r="B108" s="19" t="s">
        <v>1456</v>
      </c>
      <c r="C108" s="86">
        <v>607</v>
      </c>
      <c r="D108" s="9">
        <v>2004</v>
      </c>
      <c r="E108" s="19" t="s">
        <v>898</v>
      </c>
      <c r="F108" s="3" t="s">
        <v>1166</v>
      </c>
      <c r="G108" s="5" t="s">
        <v>1181</v>
      </c>
      <c r="H108" s="119" t="s">
        <v>148</v>
      </c>
      <c r="I108" s="161" t="s">
        <v>1182</v>
      </c>
      <c r="J108" s="148"/>
      <c r="K108" s="148">
        <f t="shared" si="10"/>
        <v>0</v>
      </c>
      <c r="L108" s="18">
        <f t="shared" si="11"/>
        <v>0</v>
      </c>
      <c r="M108" s="18">
        <f t="shared" si="12"/>
        <v>0</v>
      </c>
      <c r="N108" s="18">
        <f t="shared" si="13"/>
        <v>0</v>
      </c>
      <c r="O108" s="18">
        <f t="shared" si="14"/>
        <v>0</v>
      </c>
    </row>
    <row r="109" spans="1:15" x14ac:dyDescent="0.3">
      <c r="A109" s="9">
        <v>106</v>
      </c>
      <c r="B109" s="19" t="s">
        <v>1457</v>
      </c>
      <c r="C109" s="86">
        <v>608</v>
      </c>
      <c r="D109" s="9">
        <v>2006</v>
      </c>
      <c r="E109" s="19" t="s">
        <v>898</v>
      </c>
      <c r="F109" s="3" t="s">
        <v>1167</v>
      </c>
      <c r="G109" s="5" t="s">
        <v>1186</v>
      </c>
      <c r="H109" s="119" t="s">
        <v>148</v>
      </c>
      <c r="I109" s="161" t="s">
        <v>1187</v>
      </c>
      <c r="J109" s="148"/>
      <c r="K109" s="148">
        <f t="shared" si="10"/>
        <v>0</v>
      </c>
      <c r="L109" s="18">
        <f t="shared" si="11"/>
        <v>0</v>
      </c>
      <c r="M109" s="18">
        <f t="shared" si="12"/>
        <v>0</v>
      </c>
      <c r="N109" s="18">
        <f t="shared" si="13"/>
        <v>0</v>
      </c>
      <c r="O109" s="18">
        <f t="shared" si="14"/>
        <v>0</v>
      </c>
    </row>
    <row r="110" spans="1:15" x14ac:dyDescent="0.3">
      <c r="A110" s="9">
        <v>107</v>
      </c>
      <c r="B110" s="19" t="s">
        <v>1459</v>
      </c>
      <c r="C110" s="63">
        <v>650</v>
      </c>
      <c r="D110" s="9">
        <v>2010</v>
      </c>
      <c r="E110" s="19" t="s">
        <v>21</v>
      </c>
      <c r="F110" s="149" t="s">
        <v>1287</v>
      </c>
      <c r="G110" s="5" t="s">
        <v>1301</v>
      </c>
      <c r="H110" s="119" t="s">
        <v>378</v>
      </c>
      <c r="I110" s="161" t="s">
        <v>1286</v>
      </c>
      <c r="J110" s="148"/>
      <c r="K110" s="148">
        <f t="shared" ref="K110:K113" si="15">IF(E110="IEEE",1,0)</f>
        <v>0</v>
      </c>
      <c r="L110" s="18">
        <f t="shared" ref="L110:L113" si="16">IF(E110="ACM",1,0)</f>
        <v>0</v>
      </c>
      <c r="M110" s="18">
        <f t="shared" ref="M110:M113" si="17">IF(E110="Science Direct",1,0)</f>
        <v>1</v>
      </c>
      <c r="N110" s="18">
        <f t="shared" ref="N110:N113" si="18">IF(E110="Scopus",1,0)</f>
        <v>0</v>
      </c>
      <c r="O110" s="18">
        <f t="shared" ref="O110:O113" si="19">IF(E110="Compendex",1,0)</f>
        <v>0</v>
      </c>
    </row>
    <row r="111" spans="1:15" x14ac:dyDescent="0.3">
      <c r="A111" s="9">
        <v>108</v>
      </c>
      <c r="B111" s="19" t="s">
        <v>1460</v>
      </c>
      <c r="C111" s="63">
        <v>652</v>
      </c>
      <c r="D111" s="9">
        <v>2014</v>
      </c>
      <c r="E111" s="19" t="s">
        <v>21</v>
      </c>
      <c r="F111" s="149" t="s">
        <v>1288</v>
      </c>
      <c r="G111" s="5" t="s">
        <v>1302</v>
      </c>
      <c r="H111" s="119" t="s">
        <v>378</v>
      </c>
      <c r="I111" s="161" t="s">
        <v>1285</v>
      </c>
      <c r="J111" s="148"/>
      <c r="K111" s="148">
        <f t="shared" si="15"/>
        <v>0</v>
      </c>
      <c r="L111" s="18">
        <f t="shared" si="16"/>
        <v>0</v>
      </c>
      <c r="M111" s="18">
        <f t="shared" si="17"/>
        <v>1</v>
      </c>
      <c r="N111" s="18">
        <f t="shared" si="18"/>
        <v>0</v>
      </c>
      <c r="O111" s="18">
        <f t="shared" si="19"/>
        <v>0</v>
      </c>
    </row>
    <row r="112" spans="1:15" x14ac:dyDescent="0.3">
      <c r="A112" s="138"/>
      <c r="B112" s="138"/>
      <c r="C112" s="18"/>
      <c r="D112" s="18"/>
      <c r="E112" s="18"/>
      <c r="F112" s="18"/>
      <c r="G112"/>
      <c r="K112" s="18">
        <f t="shared" si="15"/>
        <v>0</v>
      </c>
      <c r="L112" s="18">
        <f t="shared" si="16"/>
        <v>0</v>
      </c>
      <c r="M112" s="18">
        <f t="shared" si="17"/>
        <v>0</v>
      </c>
      <c r="N112" s="18">
        <f t="shared" si="18"/>
        <v>0</v>
      </c>
      <c r="O112" s="18">
        <f t="shared" si="19"/>
        <v>0</v>
      </c>
    </row>
    <row r="113" spans="5:16" x14ac:dyDescent="0.3">
      <c r="E113" s="47"/>
      <c r="F113" s="48" t="s">
        <v>152</v>
      </c>
      <c r="K113" s="18">
        <f t="shared" si="15"/>
        <v>0</v>
      </c>
      <c r="L113" s="18">
        <f t="shared" si="16"/>
        <v>0</v>
      </c>
      <c r="M113" s="18">
        <f t="shared" si="17"/>
        <v>0</v>
      </c>
      <c r="N113" s="18">
        <f t="shared" si="18"/>
        <v>0</v>
      </c>
      <c r="O113" s="18">
        <f t="shared" si="19"/>
        <v>0</v>
      </c>
    </row>
    <row r="114" spans="5:16" x14ac:dyDescent="0.3">
      <c r="J114" s="18" t="s">
        <v>20</v>
      </c>
      <c r="K114" s="18">
        <f>SUM(K4:K113)</f>
        <v>11</v>
      </c>
    </row>
    <row r="117" spans="5:16" x14ac:dyDescent="0.3">
      <c r="K117" s="18" t="s">
        <v>22</v>
      </c>
      <c r="L117" s="18">
        <f>SUM(L4:L114)</f>
        <v>10</v>
      </c>
    </row>
    <row r="118" spans="5:16" x14ac:dyDescent="0.3">
      <c r="L118" s="18" t="s">
        <v>21</v>
      </c>
      <c r="M118" s="18">
        <f>SUM(M4:M117)</f>
        <v>5</v>
      </c>
    </row>
    <row r="119" spans="5:16" ht="15.6" customHeight="1" x14ac:dyDescent="0.3">
      <c r="M119" s="18" t="s">
        <v>231</v>
      </c>
      <c r="N119" s="18">
        <f>SUM(N4:N118)</f>
        <v>48</v>
      </c>
    </row>
    <row r="120" spans="5:16" x14ac:dyDescent="0.3">
      <c r="N120" s="18" t="s">
        <v>288</v>
      </c>
      <c r="O120" s="18">
        <f>SUM(O4:O119)</f>
        <v>5</v>
      </c>
    </row>
    <row r="121" spans="5:16" ht="18" customHeight="1" x14ac:dyDescent="0.3">
      <c r="O121" s="18" t="s">
        <v>229</v>
      </c>
      <c r="P121" s="18">
        <f>K114+L117+M118+N119+O120</f>
        <v>79</v>
      </c>
    </row>
    <row r="125" spans="5:16" ht="16.5" customHeight="1" x14ac:dyDescent="0.3"/>
    <row r="139" ht="15.75" customHeight="1" x14ac:dyDescent="0.3"/>
    <row r="157" ht="12.75" customHeight="1" x14ac:dyDescent="0.3"/>
    <row r="159" ht="18" customHeight="1" x14ac:dyDescent="0.3"/>
    <row r="182" ht="17.25" customHeight="1" x14ac:dyDescent="0.3"/>
    <row r="190" ht="18" customHeight="1" x14ac:dyDescent="0.3"/>
    <row r="195" ht="15.75" customHeight="1" x14ac:dyDescent="0.3"/>
    <row r="211" ht="14.25" customHeight="1" x14ac:dyDescent="0.3"/>
    <row r="231" ht="17.25" customHeight="1" x14ac:dyDescent="0.3"/>
    <row r="255" ht="17.25" customHeight="1" x14ac:dyDescent="0.3"/>
    <row r="261" ht="18" customHeight="1" x14ac:dyDescent="0.3"/>
    <row r="263" ht="16.5" customHeight="1" x14ac:dyDescent="0.3"/>
    <row r="285" ht="16.5" customHeight="1" x14ac:dyDescent="0.3"/>
    <row r="293" ht="16.5" customHeight="1" x14ac:dyDescent="0.3"/>
    <row r="294" ht="17.25" customHeight="1" x14ac:dyDescent="0.3"/>
  </sheetData>
  <sheetProtection selectLockedCells="1" selectUnlockedCells="1"/>
  <sortState xmlns:xlrd2="http://schemas.microsoft.com/office/spreadsheetml/2017/richdata2" ref="A4:I138">
    <sortCondition ref="C4:C138"/>
  </sortState>
  <mergeCells count="2">
    <mergeCell ref="A2:I2"/>
    <mergeCell ref="A1:I1"/>
  </mergeCells>
  <hyperlinks>
    <hyperlink ref="I25" r:id="rId1" xr:uid="{00000000-0004-0000-0600-000000000000}"/>
    <hyperlink ref="I35" r:id="rId2" xr:uid="{00000000-0004-0000-0600-000001000000}"/>
    <hyperlink ref="I37" r:id="rId3" xr:uid="{00000000-0004-0000-0600-000002000000}"/>
    <hyperlink ref="I72" r:id="rId4" xr:uid="{00000000-0004-0000-0600-000003000000}"/>
    <hyperlink ref="I64" r:id="rId5" xr:uid="{00000000-0004-0000-0600-000004000000}"/>
    <hyperlink ref="I14" r:id="rId6" xr:uid="{00000000-0004-0000-0600-000005000000}"/>
    <hyperlink ref="I55" r:id="rId7" xr:uid="{00000000-0004-0000-0600-000006000000}"/>
    <hyperlink ref="I22" r:id="rId8" xr:uid="{00000000-0004-0000-0600-000007000000}"/>
    <hyperlink ref="I70" r:id="rId9" xr:uid="{00000000-0004-0000-0600-000008000000}"/>
    <hyperlink ref="I53" r:id="rId10" xr:uid="{00000000-0004-0000-0600-000009000000}"/>
    <hyperlink ref="I13" r:id="rId11" xr:uid="{00000000-0004-0000-0600-00000A000000}"/>
    <hyperlink ref="I74" r:id="rId12" xr:uid="{00000000-0004-0000-0600-00000B000000}"/>
    <hyperlink ref="I75" r:id="rId13" xr:uid="{00000000-0004-0000-0600-00000C000000}"/>
    <hyperlink ref="I7" r:id="rId14" xr:uid="{00000000-0004-0000-0600-00000D000000}"/>
    <hyperlink ref="I69" r:id="rId15" xr:uid="{00000000-0004-0000-0600-00000E000000}"/>
    <hyperlink ref="I4" r:id="rId16" xr:uid="{00000000-0004-0000-0600-00000F000000}"/>
    <hyperlink ref="I6" r:id="rId17" xr:uid="{00000000-0004-0000-0600-000010000000}"/>
    <hyperlink ref="I11" r:id="rId18" xr:uid="{00000000-0004-0000-0600-000011000000}"/>
    <hyperlink ref="I15" r:id="rId19" xr:uid="{00000000-0004-0000-0600-000012000000}"/>
    <hyperlink ref="I19" r:id="rId20" xr:uid="{00000000-0004-0000-0600-000013000000}"/>
    <hyperlink ref="I45" r:id="rId21" xr:uid="{00000000-0004-0000-0600-000014000000}"/>
    <hyperlink ref="I60" r:id="rId22" xr:uid="{00000000-0004-0000-0600-000015000000}"/>
    <hyperlink ref="I62" r:id="rId23" xr:uid="{00000000-0004-0000-0600-000016000000}"/>
    <hyperlink ref="I73" r:id="rId24" xr:uid="{00000000-0004-0000-0600-000017000000}"/>
    <hyperlink ref="I79" r:id="rId25" xr:uid="{00000000-0004-0000-0600-000018000000}"/>
    <hyperlink ref="I12" r:id="rId26" xr:uid="{00000000-0004-0000-0600-000019000000}"/>
    <hyperlink ref="I18" r:id="rId27" xr:uid="{00000000-0004-0000-0600-00001A000000}"/>
    <hyperlink ref="I26" r:id="rId28" xr:uid="{00000000-0004-0000-0600-00001B000000}"/>
    <hyperlink ref="I27" r:id="rId29" xr:uid="{00000000-0004-0000-0600-00001C000000}"/>
    <hyperlink ref="I30" r:id="rId30" xr:uid="{00000000-0004-0000-0600-00001D000000}"/>
    <hyperlink ref="I31" r:id="rId31" xr:uid="{00000000-0004-0000-0600-00001E000000}"/>
    <hyperlink ref="I32" r:id="rId32" xr:uid="{00000000-0004-0000-0600-00001F000000}"/>
    <hyperlink ref="I38" r:id="rId33" xr:uid="{00000000-0004-0000-0600-000020000000}"/>
    <hyperlink ref="I40" r:id="rId34" xr:uid="{00000000-0004-0000-0600-000021000000}"/>
    <hyperlink ref="I42" r:id="rId35" xr:uid="{00000000-0004-0000-0600-000022000000}"/>
    <hyperlink ref="I43" r:id="rId36" xr:uid="{00000000-0004-0000-0600-000023000000}"/>
    <hyperlink ref="I47" r:id="rId37" xr:uid="{00000000-0004-0000-0600-000024000000}"/>
    <hyperlink ref="I54" r:id="rId38" xr:uid="{00000000-0004-0000-0600-000025000000}"/>
    <hyperlink ref="I80" r:id="rId39" xr:uid="{00000000-0004-0000-0600-000026000000}"/>
    <hyperlink ref="I78" r:id="rId40" xr:uid="{00000000-0004-0000-0600-000027000000}"/>
    <hyperlink ref="I67" r:id="rId41" xr:uid="{00000000-0004-0000-0600-000028000000}"/>
    <hyperlink ref="I28" r:id="rId42" xr:uid="{00000000-0004-0000-0600-000029000000}"/>
    <hyperlink ref="I34" r:id="rId43" xr:uid="{00000000-0004-0000-0600-00002A000000}"/>
    <hyperlink ref="I46" r:id="rId44" xr:uid="{00000000-0004-0000-0600-00002B000000}"/>
    <hyperlink ref="I57" r:id="rId45" xr:uid="{00000000-0004-0000-0600-00002C000000}"/>
    <hyperlink ref="I63" r:id="rId46" xr:uid="{00000000-0004-0000-0600-00002D000000}"/>
    <hyperlink ref="I66" r:id="rId47" xr:uid="{00000000-0004-0000-0600-00002E000000}"/>
    <hyperlink ref="I68" r:id="rId48" xr:uid="{00000000-0004-0000-0600-00002F000000}"/>
    <hyperlink ref="I76" r:id="rId49" xr:uid="{00000000-0004-0000-0600-000030000000}"/>
    <hyperlink ref="I52" r:id="rId50" xr:uid="{00000000-0004-0000-0600-000031000000}"/>
    <hyperlink ref="I8" r:id="rId51" xr:uid="{00000000-0004-0000-0600-000032000000}"/>
    <hyperlink ref="I9" r:id="rId52" xr:uid="{00000000-0004-0000-0600-000033000000}"/>
    <hyperlink ref="I16" r:id="rId53" xr:uid="{00000000-0004-0000-0600-000034000000}"/>
    <hyperlink ref="I21" r:id="rId54" xr:uid="{00000000-0004-0000-0600-000035000000}"/>
    <hyperlink ref="I33" r:id="rId55" xr:uid="{00000000-0004-0000-0600-000036000000}"/>
    <hyperlink ref="I36" r:id="rId56" xr:uid="{00000000-0004-0000-0600-000037000000}"/>
    <hyperlink ref="I44" r:id="rId57" xr:uid="{00000000-0004-0000-0600-000038000000}"/>
    <hyperlink ref="I48" r:id="rId58" xr:uid="{00000000-0004-0000-0600-000039000000}"/>
    <hyperlink ref="I51" r:id="rId59" xr:uid="{00000000-0004-0000-0600-00003A000000}"/>
    <hyperlink ref="I58" r:id="rId60" xr:uid="{00000000-0004-0000-0600-00003B000000}"/>
    <hyperlink ref="I56" r:id="rId61" xr:uid="{00000000-0004-0000-0600-00003C000000}"/>
    <hyperlink ref="I61" r:id="rId62" xr:uid="{00000000-0004-0000-0600-00003D000000}"/>
    <hyperlink ref="I59" r:id="rId63" xr:uid="{00000000-0004-0000-0600-00003E000000}"/>
    <hyperlink ref="I71" r:id="rId64" xr:uid="{00000000-0004-0000-0600-00003F000000}"/>
    <hyperlink ref="I5" r:id="rId65" xr:uid="{00000000-0004-0000-0600-000040000000}"/>
    <hyperlink ref="I10" r:id="rId66" xr:uid="{00000000-0004-0000-0600-000041000000}"/>
    <hyperlink ref="I24" r:id="rId67" xr:uid="{00000000-0004-0000-0600-000042000000}"/>
    <hyperlink ref="I29" r:id="rId68" xr:uid="{00000000-0004-0000-0600-000043000000}"/>
    <hyperlink ref="I49" r:id="rId69" xr:uid="{00000000-0004-0000-0600-000044000000}"/>
    <hyperlink ref="I65" r:id="rId70" xr:uid="{00000000-0004-0000-0600-000045000000}"/>
    <hyperlink ref="I20" r:id="rId71" xr:uid="{00000000-0004-0000-0600-000046000000}"/>
    <hyperlink ref="I39" r:id="rId72" xr:uid="{00000000-0004-0000-0600-000047000000}"/>
    <hyperlink ref="I50" r:id="rId73" xr:uid="{00000000-0004-0000-0600-000048000000}"/>
    <hyperlink ref="I81" r:id="rId74" xr:uid="{00000000-0004-0000-0600-000049000000}"/>
    <hyperlink ref="I82" r:id="rId75" xr:uid="{00000000-0004-0000-0600-00004A000000}"/>
    <hyperlink ref="I83" r:id="rId76" xr:uid="{00000000-0004-0000-0600-00004B000000}"/>
    <hyperlink ref="I84" r:id="rId77" xr:uid="{00000000-0004-0000-0600-00004C000000}"/>
    <hyperlink ref="I85" r:id="rId78" xr:uid="{00000000-0004-0000-0600-00004D000000}"/>
    <hyperlink ref="I89" r:id="rId79" xr:uid="{00000000-0004-0000-0600-00004E000000}"/>
    <hyperlink ref="I90" r:id="rId80" xr:uid="{00000000-0004-0000-0600-00004F000000}"/>
    <hyperlink ref="I92" r:id="rId81" xr:uid="{00000000-0004-0000-0600-000050000000}"/>
    <hyperlink ref="I93" r:id="rId82" xr:uid="{00000000-0004-0000-0600-000051000000}"/>
    <hyperlink ref="I95" r:id="rId83" xr:uid="{00000000-0004-0000-0600-000052000000}"/>
    <hyperlink ref="I98" r:id="rId84" xr:uid="{00000000-0004-0000-0600-000053000000}"/>
    <hyperlink ref="I103" r:id="rId85" xr:uid="{00000000-0004-0000-0600-000054000000}"/>
    <hyperlink ref="I104" r:id="rId86" xr:uid="{00000000-0004-0000-0600-000055000000}"/>
    <hyperlink ref="I105" r:id="rId87" xr:uid="{00000000-0004-0000-0600-000056000000}"/>
    <hyperlink ref="I86" r:id="rId88" xr:uid="{00000000-0004-0000-0600-000057000000}"/>
    <hyperlink ref="I87" r:id="rId89" xr:uid="{00000000-0004-0000-0600-000058000000}"/>
    <hyperlink ref="I88" r:id="rId90" xr:uid="{00000000-0004-0000-0600-000059000000}"/>
    <hyperlink ref="I91" r:id="rId91" xr:uid="{00000000-0004-0000-0600-00005A000000}"/>
    <hyperlink ref="I96" r:id="rId92" xr:uid="{00000000-0004-0000-0600-00005B000000}"/>
    <hyperlink ref="I97" r:id="rId93" xr:uid="{00000000-0004-0000-0600-00005C000000}"/>
    <hyperlink ref="I101" r:id="rId94" xr:uid="{00000000-0004-0000-0600-00005D000000}"/>
    <hyperlink ref="I100" r:id="rId95" xr:uid="{00000000-0004-0000-0600-00005E000000}"/>
    <hyperlink ref="I102" r:id="rId96" xr:uid="{00000000-0004-0000-0600-00005F000000}"/>
    <hyperlink ref="I94" r:id="rId97" xr:uid="{00000000-0004-0000-0600-000060000000}"/>
    <hyperlink ref="I106" r:id="rId98" xr:uid="{00000000-0004-0000-0600-000061000000}"/>
    <hyperlink ref="I107" r:id="rId99" xr:uid="{00000000-0004-0000-0600-000062000000}"/>
    <hyperlink ref="I108" r:id="rId100" xr:uid="{00000000-0004-0000-0600-000063000000}"/>
    <hyperlink ref="I109" r:id="rId101" xr:uid="{00000000-0004-0000-0600-000064000000}"/>
    <hyperlink ref="I23" r:id="rId102" xr:uid="{00000000-0004-0000-0600-000065000000}"/>
    <hyperlink ref="I99" r:id="rId103" xr:uid="{00000000-0004-0000-0600-000066000000}"/>
    <hyperlink ref="I110" r:id="rId104" xr:uid="{00000000-0004-0000-0600-000067000000}"/>
    <hyperlink ref="I111" r:id="rId105" xr:uid="{00000000-0004-0000-0600-000068000000}"/>
  </hyperlinks>
  <pageMargins left="0.51180555555555551" right="0.51180555555555551" top="0.78749999999999998" bottom="0.78749999999999998" header="0.51180555555555551" footer="0.51180555555555551"/>
  <pageSetup paperSize="9" firstPageNumber="0" orientation="portrait" horizontalDpi="300" verticalDpi="300" r:id="rId106"/>
  <headerFooter alignWithMargins="0"/>
  <legacyDrawing r:id="rId10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16"/>
  <sheetViews>
    <sheetView topLeftCell="A12" workbookViewId="0">
      <selection activeCell="D253" sqref="D253"/>
    </sheetView>
  </sheetViews>
  <sheetFormatPr defaultColWidth="9.109375" defaultRowHeight="14.4" x14ac:dyDescent="0.3"/>
  <cols>
    <col min="1" max="1" width="5" style="17" bestFit="1" customWidth="1"/>
    <col min="2" max="2" width="6" style="17" customWidth="1"/>
    <col min="3" max="3" width="14.33203125" style="14" customWidth="1"/>
    <col min="4" max="4" width="149.5546875" style="17" customWidth="1"/>
    <col min="5" max="16384" width="9.109375" style="18"/>
  </cols>
  <sheetData>
    <row r="1" spans="1:4" ht="15" customHeight="1" x14ac:dyDescent="0.3">
      <c r="A1" s="169" t="s">
        <v>53</v>
      </c>
      <c r="B1" s="169"/>
      <c r="C1" s="169"/>
      <c r="D1" s="169"/>
    </row>
    <row r="2" spans="1:4" ht="15" customHeight="1" x14ac:dyDescent="0.3">
      <c r="A2" s="169"/>
      <c r="B2" s="169"/>
      <c r="C2" s="169"/>
      <c r="D2" s="169"/>
    </row>
    <row r="3" spans="1:4" x14ac:dyDescent="0.3">
      <c r="A3" s="170" t="s">
        <v>54</v>
      </c>
      <c r="B3" s="170"/>
      <c r="C3" s="170"/>
      <c r="D3" s="170"/>
    </row>
    <row r="4" spans="1:4" x14ac:dyDescent="0.3">
      <c r="A4" s="98"/>
      <c r="B4" s="98"/>
      <c r="C4" s="17"/>
    </row>
    <row r="5" spans="1:4" x14ac:dyDescent="0.3">
      <c r="A5" s="98"/>
      <c r="B5" s="98"/>
      <c r="C5" s="25" t="s">
        <v>0</v>
      </c>
      <c r="D5" s="26" t="s">
        <v>12</v>
      </c>
    </row>
    <row r="6" spans="1:4" x14ac:dyDescent="0.3">
      <c r="A6" s="98"/>
      <c r="B6" s="98"/>
      <c r="C6" s="25" t="s">
        <v>1</v>
      </c>
      <c r="D6" s="26" t="s">
        <v>13</v>
      </c>
    </row>
    <row r="7" spans="1:4" x14ac:dyDescent="0.3">
      <c r="A7" s="98"/>
      <c r="B7" s="98"/>
      <c r="C7" s="25" t="s">
        <v>2</v>
      </c>
      <c r="D7" s="26" t="s">
        <v>14</v>
      </c>
    </row>
    <row r="8" spans="1:4" x14ac:dyDescent="0.3">
      <c r="A8" s="98"/>
      <c r="B8" s="98"/>
      <c r="C8" s="25" t="s">
        <v>3</v>
      </c>
      <c r="D8" s="26" t="s">
        <v>15</v>
      </c>
    </row>
    <row r="9" spans="1:4" x14ac:dyDescent="0.3">
      <c r="A9" s="98"/>
      <c r="B9" s="98"/>
      <c r="C9" s="25" t="s">
        <v>4</v>
      </c>
      <c r="D9" s="26" t="s">
        <v>16</v>
      </c>
    </row>
    <row r="10" spans="1:4" x14ac:dyDescent="0.3">
      <c r="A10" s="98"/>
      <c r="B10" s="98"/>
      <c r="C10" s="25" t="s">
        <v>5</v>
      </c>
      <c r="D10" s="26" t="s">
        <v>17</v>
      </c>
    </row>
    <row r="11" spans="1:4" x14ac:dyDescent="0.3">
      <c r="A11" s="98"/>
      <c r="B11" s="98"/>
      <c r="C11" s="25" t="s">
        <v>6</v>
      </c>
      <c r="D11" s="26" t="s">
        <v>49</v>
      </c>
    </row>
    <row r="12" spans="1:4" x14ac:dyDescent="0.3">
      <c r="A12" s="98"/>
      <c r="B12" s="98"/>
      <c r="C12" s="98"/>
      <c r="D12" s="98"/>
    </row>
    <row r="13" spans="1:4" x14ac:dyDescent="0.3">
      <c r="A13" s="8" t="s">
        <v>10</v>
      </c>
      <c r="B13" s="8" t="s">
        <v>8</v>
      </c>
      <c r="C13" s="13" t="s">
        <v>7</v>
      </c>
      <c r="D13" s="15" t="s">
        <v>9</v>
      </c>
    </row>
    <row r="14" spans="1:4" hidden="1" x14ac:dyDescent="0.3">
      <c r="A14" s="22"/>
      <c r="B14" s="20"/>
      <c r="C14" s="16" t="s">
        <v>0</v>
      </c>
      <c r="D14" s="21"/>
    </row>
    <row r="15" spans="1:4" hidden="1" x14ac:dyDescent="0.3">
      <c r="A15" s="22"/>
      <c r="B15" s="20"/>
      <c r="C15" s="16" t="s">
        <v>1</v>
      </c>
      <c r="D15" s="21"/>
    </row>
    <row r="16" spans="1:4" hidden="1" x14ac:dyDescent="0.3">
      <c r="A16" s="22"/>
      <c r="B16" s="20"/>
      <c r="C16" s="16" t="s">
        <v>2</v>
      </c>
      <c r="D16" s="21"/>
    </row>
    <row r="17" spans="1:4" hidden="1" x14ac:dyDescent="0.3">
      <c r="A17" s="22"/>
      <c r="B17" s="20"/>
      <c r="C17" s="16" t="s">
        <v>3</v>
      </c>
      <c r="D17" s="21"/>
    </row>
    <row r="18" spans="1:4" hidden="1" x14ac:dyDescent="0.3">
      <c r="A18" s="22"/>
      <c r="B18" s="20"/>
      <c r="C18" s="16" t="s">
        <v>4</v>
      </c>
      <c r="D18" s="21"/>
    </row>
    <row r="19" spans="1:4" hidden="1" x14ac:dyDescent="0.3">
      <c r="A19" s="22"/>
      <c r="B19" s="20"/>
      <c r="C19" s="16" t="s">
        <v>5</v>
      </c>
      <c r="D19" s="21"/>
    </row>
    <row r="20" spans="1:4" hidden="1" x14ac:dyDescent="0.3">
      <c r="A20" s="22"/>
      <c r="B20" s="20"/>
      <c r="C20" s="16" t="s">
        <v>6</v>
      </c>
      <c r="D20" s="21"/>
    </row>
    <row r="21" spans="1:4" collapsed="1" x14ac:dyDescent="0.3">
      <c r="A21" s="63" t="s">
        <v>189</v>
      </c>
      <c r="B21" s="19">
        <v>2012</v>
      </c>
      <c r="C21" s="59" t="s">
        <v>231</v>
      </c>
      <c r="D21" s="55" t="s">
        <v>244</v>
      </c>
    </row>
    <row r="22" spans="1:4" x14ac:dyDescent="0.3">
      <c r="C22" s="30" t="s">
        <v>0</v>
      </c>
      <c r="D22" s="31" t="s">
        <v>1201</v>
      </c>
    </row>
    <row r="23" spans="1:4" x14ac:dyDescent="0.3">
      <c r="A23" s="107"/>
      <c r="B23" s="107"/>
      <c r="C23" s="30" t="s">
        <v>1</v>
      </c>
      <c r="D23" s="31" t="s">
        <v>1244</v>
      </c>
    </row>
    <row r="24" spans="1:4" x14ac:dyDescent="0.3">
      <c r="C24" s="30" t="s">
        <v>2</v>
      </c>
      <c r="D24" s="31" t="s">
        <v>1245</v>
      </c>
    </row>
    <row r="25" spans="1:4" x14ac:dyDescent="0.3">
      <c r="C25" s="30" t="s">
        <v>3</v>
      </c>
      <c r="D25" s="31" t="s">
        <v>464</v>
      </c>
    </row>
    <row r="26" spans="1:4" x14ac:dyDescent="0.3">
      <c r="C26" s="30" t="s">
        <v>4</v>
      </c>
      <c r="D26" s="31" t="s">
        <v>1246</v>
      </c>
    </row>
    <row r="27" spans="1:4" x14ac:dyDescent="0.3">
      <c r="C27" s="30" t="s">
        <v>5</v>
      </c>
      <c r="D27" s="31" t="s">
        <v>1247</v>
      </c>
    </row>
    <row r="28" spans="1:4" x14ac:dyDescent="0.3">
      <c r="C28" s="30" t="s">
        <v>6</v>
      </c>
      <c r="D28" s="31" t="s">
        <v>55</v>
      </c>
    </row>
    <row r="29" spans="1:4" x14ac:dyDescent="0.3">
      <c r="A29" s="63" t="s">
        <v>190</v>
      </c>
      <c r="B29" s="19">
        <v>2001</v>
      </c>
      <c r="C29" s="59" t="s">
        <v>231</v>
      </c>
      <c r="D29" s="55" t="s">
        <v>286</v>
      </c>
    </row>
    <row r="30" spans="1:4" x14ac:dyDescent="0.3">
      <c r="C30" s="30" t="s">
        <v>0</v>
      </c>
      <c r="D30" s="31" t="s">
        <v>379</v>
      </c>
    </row>
    <row r="31" spans="1:4" ht="41.4" x14ac:dyDescent="0.3">
      <c r="C31" s="30" t="s">
        <v>1</v>
      </c>
      <c r="D31" s="31" t="s">
        <v>371</v>
      </c>
    </row>
    <row r="32" spans="1:4" ht="27.6" x14ac:dyDescent="0.3">
      <c r="A32" s="107"/>
      <c r="B32" s="107"/>
      <c r="C32" s="30" t="s">
        <v>2</v>
      </c>
      <c r="D32" s="31" t="s">
        <v>373</v>
      </c>
    </row>
    <row r="33" spans="1:4" x14ac:dyDescent="0.3">
      <c r="C33" s="30" t="s">
        <v>3</v>
      </c>
      <c r="D33" s="31" t="s">
        <v>372</v>
      </c>
    </row>
    <row r="34" spans="1:4" ht="27.6" x14ac:dyDescent="0.3">
      <c r="C34" s="30" t="s">
        <v>4</v>
      </c>
      <c r="D34" s="31" t="s">
        <v>374</v>
      </c>
    </row>
    <row r="35" spans="1:4" ht="15" customHeight="1" x14ac:dyDescent="0.3">
      <c r="C35" s="30" t="s">
        <v>5</v>
      </c>
      <c r="D35" s="31" t="s">
        <v>375</v>
      </c>
    </row>
    <row r="36" spans="1:4" x14ac:dyDescent="0.3">
      <c r="C36" s="30" t="s">
        <v>6</v>
      </c>
      <c r="D36" s="31"/>
    </row>
    <row r="37" spans="1:4" x14ac:dyDescent="0.3">
      <c r="A37" s="63" t="s">
        <v>191</v>
      </c>
      <c r="B37" s="19">
        <v>2007</v>
      </c>
      <c r="C37" s="59" t="s">
        <v>231</v>
      </c>
      <c r="D37" s="55" t="s">
        <v>366</v>
      </c>
    </row>
    <row r="38" spans="1:4" x14ac:dyDescent="0.3">
      <c r="C38" s="30" t="s">
        <v>0</v>
      </c>
      <c r="D38" s="31" t="s">
        <v>836</v>
      </c>
    </row>
    <row r="39" spans="1:4" x14ac:dyDescent="0.3">
      <c r="C39" s="30" t="s">
        <v>1</v>
      </c>
      <c r="D39" s="31" t="s">
        <v>837</v>
      </c>
    </row>
    <row r="40" spans="1:4" x14ac:dyDescent="0.3">
      <c r="C40" s="30" t="s">
        <v>2</v>
      </c>
      <c r="D40" s="31" t="s">
        <v>841</v>
      </c>
    </row>
    <row r="41" spans="1:4" x14ac:dyDescent="0.3">
      <c r="C41" s="30" t="s">
        <v>3</v>
      </c>
      <c r="D41" s="31" t="s">
        <v>839</v>
      </c>
    </row>
    <row r="42" spans="1:4" x14ac:dyDescent="0.3">
      <c r="A42" s="107"/>
      <c r="B42" s="107"/>
      <c r="C42" s="30" t="s">
        <v>4</v>
      </c>
      <c r="D42" s="31" t="s">
        <v>838</v>
      </c>
    </row>
    <row r="43" spans="1:4" x14ac:dyDescent="0.3">
      <c r="C43" s="30" t="s">
        <v>5</v>
      </c>
      <c r="D43" s="31" t="s">
        <v>840</v>
      </c>
    </row>
    <row r="44" spans="1:4" x14ac:dyDescent="0.3">
      <c r="C44" s="30" t="s">
        <v>6</v>
      </c>
      <c r="D44" s="31" t="s">
        <v>55</v>
      </c>
    </row>
    <row r="45" spans="1:4" x14ac:dyDescent="0.3">
      <c r="A45" s="63" t="s">
        <v>174</v>
      </c>
      <c r="B45" s="19">
        <v>2009</v>
      </c>
      <c r="C45" s="59" t="s">
        <v>231</v>
      </c>
      <c r="D45" s="55" t="s">
        <v>266</v>
      </c>
    </row>
    <row r="46" spans="1:4" x14ac:dyDescent="0.3">
      <c r="C46" s="30" t="s">
        <v>0</v>
      </c>
      <c r="D46" s="31" t="s">
        <v>385</v>
      </c>
    </row>
    <row r="47" spans="1:4" ht="27.6" x14ac:dyDescent="0.3">
      <c r="C47" s="30" t="s">
        <v>1</v>
      </c>
      <c r="D47" s="31" t="s">
        <v>380</v>
      </c>
    </row>
    <row r="48" spans="1:4" x14ac:dyDescent="0.3">
      <c r="C48" s="30" t="s">
        <v>2</v>
      </c>
      <c r="D48" s="31" t="s">
        <v>381</v>
      </c>
    </row>
    <row r="49" spans="1:4" x14ac:dyDescent="0.3">
      <c r="A49" s="107"/>
      <c r="B49" s="107"/>
      <c r="C49" s="30" t="s">
        <v>3</v>
      </c>
      <c r="D49" s="31" t="s">
        <v>382</v>
      </c>
    </row>
    <row r="50" spans="1:4" ht="27.6" x14ac:dyDescent="0.3">
      <c r="C50" s="30" t="s">
        <v>4</v>
      </c>
      <c r="D50" s="31" t="s">
        <v>383</v>
      </c>
    </row>
    <row r="51" spans="1:4" x14ac:dyDescent="0.3">
      <c r="C51" s="30" t="s">
        <v>5</v>
      </c>
      <c r="D51" s="31" t="s">
        <v>384</v>
      </c>
    </row>
    <row r="52" spans="1:4" x14ac:dyDescent="0.3">
      <c r="C52" s="30" t="s">
        <v>6</v>
      </c>
      <c r="D52" s="31"/>
    </row>
    <row r="53" spans="1:4" x14ac:dyDescent="0.3">
      <c r="A53" s="22" t="s">
        <v>192</v>
      </c>
      <c r="B53" s="6">
        <v>2010</v>
      </c>
      <c r="C53" s="28" t="s">
        <v>20</v>
      </c>
      <c r="D53" s="36" t="s">
        <v>52</v>
      </c>
    </row>
    <row r="54" spans="1:4" x14ac:dyDescent="0.3">
      <c r="C54" s="33" t="s">
        <v>0</v>
      </c>
      <c r="D54" s="37" t="s">
        <v>97</v>
      </c>
    </row>
    <row r="55" spans="1:4" ht="39.6" x14ac:dyDescent="0.3">
      <c r="C55" s="33" t="s">
        <v>1</v>
      </c>
      <c r="D55" s="37" t="s">
        <v>96</v>
      </c>
    </row>
    <row r="56" spans="1:4" x14ac:dyDescent="0.3">
      <c r="A56" s="107"/>
      <c r="B56" s="107"/>
      <c r="C56" s="33" t="s">
        <v>2</v>
      </c>
      <c r="D56" s="37" t="s">
        <v>106</v>
      </c>
    </row>
    <row r="57" spans="1:4" x14ac:dyDescent="0.3">
      <c r="C57" s="33" t="s">
        <v>3</v>
      </c>
      <c r="D57" s="37" t="s">
        <v>95</v>
      </c>
    </row>
    <row r="58" spans="1:4" x14ac:dyDescent="0.3">
      <c r="C58" s="33" t="s">
        <v>4</v>
      </c>
      <c r="D58" s="37" t="s">
        <v>55</v>
      </c>
    </row>
    <row r="59" spans="1:4" x14ac:dyDescent="0.3">
      <c r="C59" s="30" t="s">
        <v>5</v>
      </c>
      <c r="D59" s="34" t="s">
        <v>221</v>
      </c>
    </row>
    <row r="60" spans="1:4" x14ac:dyDescent="0.3">
      <c r="C60" s="30" t="s">
        <v>6</v>
      </c>
      <c r="D60" s="31"/>
    </row>
    <row r="61" spans="1:4" x14ac:dyDescent="0.3">
      <c r="A61" s="63" t="s">
        <v>193</v>
      </c>
      <c r="B61" s="19">
        <v>2014</v>
      </c>
      <c r="C61" s="59" t="s">
        <v>288</v>
      </c>
      <c r="D61" s="55" t="s">
        <v>292</v>
      </c>
    </row>
    <row r="62" spans="1:4" x14ac:dyDescent="0.3">
      <c r="C62" s="30" t="s">
        <v>0</v>
      </c>
      <c r="D62" s="31" t="s">
        <v>843</v>
      </c>
    </row>
    <row r="63" spans="1:4" x14ac:dyDescent="0.3">
      <c r="C63" s="30" t="s">
        <v>1</v>
      </c>
      <c r="D63" s="31" t="s">
        <v>844</v>
      </c>
    </row>
    <row r="64" spans="1:4" x14ac:dyDescent="0.3">
      <c r="C64" s="30" t="s">
        <v>2</v>
      </c>
      <c r="D64" s="31" t="s">
        <v>846</v>
      </c>
    </row>
    <row r="65" spans="1:4" x14ac:dyDescent="0.3">
      <c r="C65" s="30" t="s">
        <v>3</v>
      </c>
      <c r="D65" s="31" t="s">
        <v>604</v>
      </c>
    </row>
    <row r="66" spans="1:4" x14ac:dyDescent="0.3">
      <c r="C66" s="30" t="s">
        <v>4</v>
      </c>
      <c r="D66" s="31" t="s">
        <v>845</v>
      </c>
    </row>
    <row r="67" spans="1:4" x14ac:dyDescent="0.3">
      <c r="A67" s="107"/>
      <c r="B67" s="107"/>
      <c r="C67" s="30" t="s">
        <v>5</v>
      </c>
      <c r="D67" s="31" t="s">
        <v>847</v>
      </c>
    </row>
    <row r="68" spans="1:4" x14ac:dyDescent="0.3">
      <c r="C68" s="30" t="s">
        <v>6</v>
      </c>
      <c r="D68" s="31" t="s">
        <v>55</v>
      </c>
    </row>
    <row r="69" spans="1:4" x14ac:dyDescent="0.3">
      <c r="A69" s="63" t="s">
        <v>73</v>
      </c>
      <c r="B69" s="19">
        <v>2009</v>
      </c>
      <c r="C69" s="59" t="s">
        <v>231</v>
      </c>
      <c r="D69" s="55" t="s">
        <v>267</v>
      </c>
    </row>
    <row r="70" spans="1:4" x14ac:dyDescent="0.3">
      <c r="C70" s="30" t="s">
        <v>0</v>
      </c>
      <c r="D70" s="31" t="s">
        <v>388</v>
      </c>
    </row>
    <row r="71" spans="1:4" x14ac:dyDescent="0.3">
      <c r="C71" s="30" t="s">
        <v>1</v>
      </c>
      <c r="D71" s="31" t="s">
        <v>389</v>
      </c>
    </row>
    <row r="72" spans="1:4" x14ac:dyDescent="0.3">
      <c r="C72" s="30" t="s">
        <v>2</v>
      </c>
      <c r="D72" s="31" t="s">
        <v>390</v>
      </c>
    </row>
    <row r="73" spans="1:4" x14ac:dyDescent="0.3">
      <c r="C73" s="30" t="s">
        <v>3</v>
      </c>
      <c r="D73" s="31" t="s">
        <v>391</v>
      </c>
    </row>
    <row r="74" spans="1:4" x14ac:dyDescent="0.3">
      <c r="A74" s="107"/>
      <c r="B74" s="107"/>
      <c r="C74" s="30" t="s">
        <v>4</v>
      </c>
      <c r="D74" s="31" t="s">
        <v>55</v>
      </c>
    </row>
    <row r="75" spans="1:4" ht="27.6" x14ac:dyDescent="0.3">
      <c r="C75" s="30" t="s">
        <v>5</v>
      </c>
      <c r="D75" s="31" t="s">
        <v>392</v>
      </c>
    </row>
    <row r="76" spans="1:4" x14ac:dyDescent="0.3">
      <c r="C76" s="30" t="s">
        <v>6</v>
      </c>
      <c r="D76" s="31" t="s">
        <v>55</v>
      </c>
    </row>
    <row r="77" spans="1:4" x14ac:dyDescent="0.3">
      <c r="A77" s="22" t="s">
        <v>74</v>
      </c>
      <c r="B77" s="20">
        <v>2012</v>
      </c>
      <c r="C77" s="20" t="s">
        <v>22</v>
      </c>
      <c r="D77" s="21" t="s">
        <v>41</v>
      </c>
    </row>
    <row r="78" spans="1:4" x14ac:dyDescent="0.3">
      <c r="C78" s="30" t="s">
        <v>0</v>
      </c>
      <c r="D78" s="31" t="s">
        <v>203</v>
      </c>
    </row>
    <row r="79" spans="1:4" ht="27.6" x14ac:dyDescent="0.3">
      <c r="C79" s="30" t="s">
        <v>1</v>
      </c>
      <c r="D79" s="31" t="s">
        <v>204</v>
      </c>
    </row>
    <row r="80" spans="1:4" x14ac:dyDescent="0.3">
      <c r="C80" s="30" t="s">
        <v>2</v>
      </c>
      <c r="D80" s="31" t="s">
        <v>205</v>
      </c>
    </row>
    <row r="81" spans="1:4" x14ac:dyDescent="0.3">
      <c r="C81" s="30" t="s">
        <v>3</v>
      </c>
      <c r="D81" s="31" t="s">
        <v>206</v>
      </c>
    </row>
    <row r="82" spans="1:4" x14ac:dyDescent="0.3">
      <c r="C82" s="30" t="s">
        <v>4</v>
      </c>
      <c r="D82" s="31" t="s">
        <v>208</v>
      </c>
    </row>
    <row r="83" spans="1:4" x14ac:dyDescent="0.3">
      <c r="C83" s="30" t="s">
        <v>5</v>
      </c>
      <c r="D83" s="31" t="s">
        <v>207</v>
      </c>
    </row>
    <row r="84" spans="1:4" x14ac:dyDescent="0.3">
      <c r="C84" s="30" t="s">
        <v>6</v>
      </c>
      <c r="D84" s="31" t="s">
        <v>55</v>
      </c>
    </row>
    <row r="85" spans="1:4" x14ac:dyDescent="0.3">
      <c r="A85" s="63" t="s">
        <v>194</v>
      </c>
      <c r="B85" s="19">
        <v>2007</v>
      </c>
      <c r="C85" s="59" t="s">
        <v>231</v>
      </c>
      <c r="D85" s="55" t="s">
        <v>277</v>
      </c>
    </row>
    <row r="86" spans="1:4" x14ac:dyDescent="0.3">
      <c r="C86" s="30" t="s">
        <v>0</v>
      </c>
      <c r="D86" s="72" t="s">
        <v>726</v>
      </c>
    </row>
    <row r="87" spans="1:4" ht="27.6" x14ac:dyDescent="0.3">
      <c r="C87" s="30" t="s">
        <v>1</v>
      </c>
      <c r="D87" s="31" t="s">
        <v>727</v>
      </c>
    </row>
    <row r="88" spans="1:4" x14ac:dyDescent="0.3">
      <c r="C88" s="30" t="s">
        <v>2</v>
      </c>
      <c r="D88" s="31" t="s">
        <v>499</v>
      </c>
    </row>
    <row r="89" spans="1:4" x14ac:dyDescent="0.3">
      <c r="C89" s="30" t="s">
        <v>3</v>
      </c>
      <c r="D89" s="31" t="s">
        <v>729</v>
      </c>
    </row>
    <row r="90" spans="1:4" x14ac:dyDescent="0.3">
      <c r="C90" s="30" t="s">
        <v>4</v>
      </c>
      <c r="D90" s="31" t="s">
        <v>55</v>
      </c>
    </row>
    <row r="91" spans="1:4" ht="27.6" x14ac:dyDescent="0.3">
      <c r="A91" s="107"/>
      <c r="B91" s="107"/>
      <c r="C91" s="30" t="s">
        <v>5</v>
      </c>
      <c r="D91" s="31" t="s">
        <v>728</v>
      </c>
    </row>
    <row r="92" spans="1:4" x14ac:dyDescent="0.3">
      <c r="C92" s="30" t="s">
        <v>6</v>
      </c>
      <c r="D92" s="31"/>
    </row>
    <row r="93" spans="1:4" x14ac:dyDescent="0.3">
      <c r="A93" s="63" t="s">
        <v>76</v>
      </c>
      <c r="B93" s="19">
        <v>2010</v>
      </c>
      <c r="C93" s="19" t="s">
        <v>231</v>
      </c>
      <c r="D93" s="69" t="s">
        <v>261</v>
      </c>
    </row>
    <row r="94" spans="1:4" x14ac:dyDescent="0.3">
      <c r="C94" s="30" t="s">
        <v>0</v>
      </c>
      <c r="D94" s="31" t="s">
        <v>393</v>
      </c>
    </row>
    <row r="95" spans="1:4" ht="27.6" x14ac:dyDescent="0.3">
      <c r="C95" s="30" t="s">
        <v>1</v>
      </c>
      <c r="D95" s="31" t="s">
        <v>394</v>
      </c>
    </row>
    <row r="96" spans="1:4" x14ac:dyDescent="0.3">
      <c r="C96" s="30" t="s">
        <v>2</v>
      </c>
      <c r="D96" s="31" t="s">
        <v>395</v>
      </c>
    </row>
    <row r="97" spans="1:4" x14ac:dyDescent="0.3">
      <c r="C97" s="30" t="s">
        <v>3</v>
      </c>
      <c r="D97" s="31" t="s">
        <v>397</v>
      </c>
    </row>
    <row r="98" spans="1:4" x14ac:dyDescent="0.3">
      <c r="C98" s="30" t="s">
        <v>4</v>
      </c>
      <c r="D98" s="31"/>
    </row>
    <row r="99" spans="1:4" ht="27.6" x14ac:dyDescent="0.3">
      <c r="A99" s="107"/>
      <c r="B99" s="107"/>
      <c r="C99" s="30" t="s">
        <v>5</v>
      </c>
      <c r="D99" s="31" t="s">
        <v>398</v>
      </c>
    </row>
    <row r="100" spans="1:4" x14ac:dyDescent="0.3">
      <c r="C100" s="30" t="s">
        <v>6</v>
      </c>
      <c r="D100" s="31"/>
    </row>
    <row r="101" spans="1:4" x14ac:dyDescent="0.3">
      <c r="A101" s="63" t="s">
        <v>195</v>
      </c>
      <c r="B101" s="19">
        <v>2004</v>
      </c>
      <c r="C101" s="59" t="s">
        <v>231</v>
      </c>
      <c r="D101" s="55" t="s">
        <v>281</v>
      </c>
    </row>
    <row r="102" spans="1:4" x14ac:dyDescent="0.3">
      <c r="C102" s="30" t="s">
        <v>0</v>
      </c>
      <c r="D102" s="72" t="s">
        <v>732</v>
      </c>
    </row>
    <row r="103" spans="1:4" ht="27.6" x14ac:dyDescent="0.3">
      <c r="C103" s="30" t="s">
        <v>1</v>
      </c>
      <c r="D103" s="31" t="s">
        <v>734</v>
      </c>
    </row>
    <row r="104" spans="1:4" ht="27.6" x14ac:dyDescent="0.3">
      <c r="C104" s="30" t="s">
        <v>2</v>
      </c>
      <c r="D104" s="31" t="s">
        <v>736</v>
      </c>
    </row>
    <row r="105" spans="1:4" x14ac:dyDescent="0.3">
      <c r="C105" s="30" t="s">
        <v>3</v>
      </c>
      <c r="D105" s="31" t="s">
        <v>735</v>
      </c>
    </row>
    <row r="106" spans="1:4" x14ac:dyDescent="0.3">
      <c r="C106" s="30" t="s">
        <v>4</v>
      </c>
      <c r="D106" s="31" t="s">
        <v>222</v>
      </c>
    </row>
    <row r="107" spans="1:4" x14ac:dyDescent="0.3">
      <c r="C107" s="30" t="s">
        <v>5</v>
      </c>
      <c r="D107" s="31" t="s">
        <v>737</v>
      </c>
    </row>
    <row r="108" spans="1:4" x14ac:dyDescent="0.3">
      <c r="A108" s="107"/>
      <c r="B108" s="107"/>
      <c r="C108" s="30" t="s">
        <v>6</v>
      </c>
      <c r="D108" s="31" t="s">
        <v>733</v>
      </c>
    </row>
    <row r="109" spans="1:4" x14ac:dyDescent="0.3">
      <c r="A109" s="63" t="s">
        <v>75</v>
      </c>
      <c r="B109" s="19">
        <v>2010</v>
      </c>
      <c r="C109" s="59" t="s">
        <v>288</v>
      </c>
      <c r="D109" s="62" t="s">
        <v>289</v>
      </c>
    </row>
    <row r="110" spans="1:4" x14ac:dyDescent="0.3">
      <c r="C110" s="30" t="s">
        <v>0</v>
      </c>
      <c r="D110" s="71" t="s">
        <v>399</v>
      </c>
    </row>
    <row r="111" spans="1:4" ht="41.4" x14ac:dyDescent="0.3">
      <c r="C111" s="30" t="s">
        <v>1</v>
      </c>
      <c r="D111" s="31" t="s">
        <v>400</v>
      </c>
    </row>
    <row r="112" spans="1:4" x14ac:dyDescent="0.3">
      <c r="C112" s="30" t="s">
        <v>2</v>
      </c>
      <c r="D112" s="31" t="s">
        <v>401</v>
      </c>
    </row>
    <row r="113" spans="1:4" x14ac:dyDescent="0.3">
      <c r="C113" s="30" t="s">
        <v>3</v>
      </c>
      <c r="D113" s="31" t="s">
        <v>404</v>
      </c>
    </row>
    <row r="114" spans="1:4" x14ac:dyDescent="0.3">
      <c r="C114" s="30" t="s">
        <v>4</v>
      </c>
      <c r="D114" s="31" t="s">
        <v>403</v>
      </c>
    </row>
    <row r="115" spans="1:4" ht="41.4" x14ac:dyDescent="0.3">
      <c r="C115" s="30" t="s">
        <v>5</v>
      </c>
      <c r="D115" s="31" t="s">
        <v>405</v>
      </c>
    </row>
    <row r="116" spans="1:4" x14ac:dyDescent="0.3">
      <c r="A116" s="107"/>
      <c r="B116" s="107"/>
      <c r="C116" s="30" t="s">
        <v>6</v>
      </c>
      <c r="D116" s="31" t="s">
        <v>55</v>
      </c>
    </row>
    <row r="117" spans="1:4" x14ac:dyDescent="0.3">
      <c r="A117" s="63" t="s">
        <v>77</v>
      </c>
      <c r="B117" s="19">
        <v>2015</v>
      </c>
      <c r="C117" s="59" t="s">
        <v>231</v>
      </c>
      <c r="D117" s="10" t="s">
        <v>235</v>
      </c>
    </row>
    <row r="118" spans="1:4" x14ac:dyDescent="0.3">
      <c r="C118" s="30" t="s">
        <v>0</v>
      </c>
      <c r="D118" s="31" t="s">
        <v>849</v>
      </c>
    </row>
    <row r="119" spans="1:4" x14ac:dyDescent="0.3">
      <c r="C119" s="30" t="s">
        <v>1</v>
      </c>
      <c r="D119" s="31" t="s">
        <v>850</v>
      </c>
    </row>
    <row r="120" spans="1:4" x14ac:dyDescent="0.3">
      <c r="C120" s="30" t="s">
        <v>2</v>
      </c>
      <c r="D120" s="31" t="s">
        <v>527</v>
      </c>
    </row>
    <row r="121" spans="1:4" x14ac:dyDescent="0.3">
      <c r="C121" s="30" t="s">
        <v>3</v>
      </c>
      <c r="D121" s="31" t="s">
        <v>604</v>
      </c>
    </row>
    <row r="122" spans="1:4" x14ac:dyDescent="0.3">
      <c r="C122" s="30" t="s">
        <v>4</v>
      </c>
      <c r="D122" s="31" t="s">
        <v>851</v>
      </c>
    </row>
    <row r="123" spans="1:4" x14ac:dyDescent="0.3">
      <c r="C123" s="30" t="s">
        <v>5</v>
      </c>
      <c r="D123" s="31" t="s">
        <v>852</v>
      </c>
    </row>
    <row r="124" spans="1:4" x14ac:dyDescent="0.3">
      <c r="A124" s="107"/>
      <c r="B124" s="107"/>
      <c r="C124" s="30" t="s">
        <v>6</v>
      </c>
      <c r="D124" s="31" t="s">
        <v>853</v>
      </c>
    </row>
    <row r="125" spans="1:4" x14ac:dyDescent="0.3">
      <c r="A125" s="63" t="s">
        <v>196</v>
      </c>
      <c r="B125" s="19">
        <v>2006</v>
      </c>
      <c r="C125" s="59" t="s">
        <v>231</v>
      </c>
      <c r="D125" s="55" t="s">
        <v>364</v>
      </c>
    </row>
    <row r="126" spans="1:4" x14ac:dyDescent="0.3">
      <c r="C126" s="30" t="s">
        <v>0</v>
      </c>
      <c r="D126" s="71" t="s">
        <v>408</v>
      </c>
    </row>
    <row r="127" spans="1:4" x14ac:dyDescent="0.3">
      <c r="C127" s="30" t="s">
        <v>1</v>
      </c>
      <c r="D127" s="31" t="s">
        <v>410</v>
      </c>
    </row>
    <row r="128" spans="1:4" x14ac:dyDescent="0.3">
      <c r="C128" s="30" t="s">
        <v>2</v>
      </c>
      <c r="D128" s="31" t="s">
        <v>411</v>
      </c>
    </row>
    <row r="129" spans="1:4" x14ac:dyDescent="0.3">
      <c r="C129" s="30" t="s">
        <v>3</v>
      </c>
      <c r="D129" s="31" t="s">
        <v>382</v>
      </c>
    </row>
    <row r="130" spans="1:4" x14ac:dyDescent="0.3">
      <c r="C130" s="30" t="s">
        <v>4</v>
      </c>
      <c r="D130" s="31" t="s">
        <v>412</v>
      </c>
    </row>
    <row r="131" spans="1:4" ht="69" x14ac:dyDescent="0.3">
      <c r="C131" s="30" t="s">
        <v>5</v>
      </c>
      <c r="D131" s="31" t="s">
        <v>409</v>
      </c>
    </row>
    <row r="132" spans="1:4" x14ac:dyDescent="0.3">
      <c r="C132" s="30" t="s">
        <v>6</v>
      </c>
      <c r="D132" s="31"/>
    </row>
    <row r="133" spans="1:4" collapsed="1" x14ac:dyDescent="0.3">
      <c r="A133" s="63" t="s">
        <v>175</v>
      </c>
      <c r="B133" s="19">
        <v>2012</v>
      </c>
      <c r="C133" s="59" t="s">
        <v>288</v>
      </c>
      <c r="D133" s="55" t="s">
        <v>247</v>
      </c>
    </row>
    <row r="134" spans="1:4" x14ac:dyDescent="0.3">
      <c r="C134" s="30" t="s">
        <v>0</v>
      </c>
      <c r="D134" s="72" t="s">
        <v>497</v>
      </c>
    </row>
    <row r="135" spans="1:4" x14ac:dyDescent="0.3">
      <c r="C135" s="30" t="s">
        <v>1</v>
      </c>
      <c r="D135" s="31" t="s">
        <v>498</v>
      </c>
    </row>
    <row r="136" spans="1:4" x14ac:dyDescent="0.3">
      <c r="C136" s="30" t="s">
        <v>2</v>
      </c>
      <c r="D136" s="31" t="s">
        <v>499</v>
      </c>
    </row>
    <row r="137" spans="1:4" x14ac:dyDescent="0.3">
      <c r="A137" s="107"/>
      <c r="B137" s="107"/>
      <c r="C137" s="30" t="s">
        <v>3</v>
      </c>
      <c r="D137" s="31" t="s">
        <v>463</v>
      </c>
    </row>
    <row r="138" spans="1:4" x14ac:dyDescent="0.3">
      <c r="C138" s="30" t="s">
        <v>4</v>
      </c>
      <c r="D138" s="31" t="s">
        <v>500</v>
      </c>
    </row>
    <row r="139" spans="1:4" ht="55.2" x14ac:dyDescent="0.3">
      <c r="C139" s="30" t="s">
        <v>5</v>
      </c>
      <c r="D139" s="31" t="s">
        <v>501</v>
      </c>
    </row>
    <row r="140" spans="1:4" x14ac:dyDescent="0.3">
      <c r="C140" s="30" t="s">
        <v>6</v>
      </c>
      <c r="D140" s="31" t="s">
        <v>502</v>
      </c>
    </row>
    <row r="141" spans="1:4" x14ac:dyDescent="0.3">
      <c r="A141" s="22" t="s">
        <v>149</v>
      </c>
      <c r="B141" s="40">
        <v>2013</v>
      </c>
      <c r="C141" s="40" t="s">
        <v>22</v>
      </c>
      <c r="D141" s="32" t="s">
        <v>39</v>
      </c>
    </row>
    <row r="142" spans="1:4" x14ac:dyDescent="0.3">
      <c r="B142" s="43"/>
      <c r="C142" s="30" t="s">
        <v>0</v>
      </c>
      <c r="D142" s="31" t="s">
        <v>116</v>
      </c>
    </row>
    <row r="143" spans="1:4" x14ac:dyDescent="0.3">
      <c r="B143" s="43"/>
      <c r="C143" s="30" t="s">
        <v>1</v>
      </c>
      <c r="D143" s="31" t="s">
        <v>118</v>
      </c>
    </row>
    <row r="144" spans="1:4" x14ac:dyDescent="0.3">
      <c r="B144" s="43"/>
      <c r="C144" s="30" t="s">
        <v>2</v>
      </c>
      <c r="D144" s="31" t="s">
        <v>117</v>
      </c>
    </row>
    <row r="145" spans="1:4" x14ac:dyDescent="0.3">
      <c r="B145" s="43"/>
      <c r="C145" s="30" t="s">
        <v>3</v>
      </c>
      <c r="D145" s="31" t="s">
        <v>182</v>
      </c>
    </row>
    <row r="146" spans="1:4" ht="27.6" x14ac:dyDescent="0.3">
      <c r="B146" s="43"/>
      <c r="C146" s="30" t="s">
        <v>4</v>
      </c>
      <c r="D146" s="31" t="s">
        <v>119</v>
      </c>
    </row>
    <row r="147" spans="1:4" x14ac:dyDescent="0.3">
      <c r="A147" s="107"/>
      <c r="B147" s="108"/>
      <c r="C147" s="30" t="s">
        <v>5</v>
      </c>
      <c r="D147" s="31" t="s">
        <v>120</v>
      </c>
    </row>
    <row r="148" spans="1:4" x14ac:dyDescent="0.3">
      <c r="B148" s="43"/>
      <c r="C148" s="30" t="s">
        <v>6</v>
      </c>
      <c r="D148" s="31" t="s">
        <v>55</v>
      </c>
    </row>
    <row r="149" spans="1:4" x14ac:dyDescent="0.3">
      <c r="A149" s="22" t="s">
        <v>177</v>
      </c>
      <c r="B149" s="20">
        <v>2013</v>
      </c>
      <c r="C149" s="20" t="s">
        <v>20</v>
      </c>
      <c r="D149" s="21" t="s">
        <v>32</v>
      </c>
    </row>
    <row r="150" spans="1:4" x14ac:dyDescent="0.3">
      <c r="C150" s="30" t="s">
        <v>0</v>
      </c>
      <c r="D150" s="31" t="s">
        <v>212</v>
      </c>
    </row>
    <row r="151" spans="1:4" x14ac:dyDescent="0.3">
      <c r="C151" s="30" t="s">
        <v>1</v>
      </c>
      <c r="D151" s="31" t="s">
        <v>213</v>
      </c>
    </row>
    <row r="152" spans="1:4" x14ac:dyDescent="0.3">
      <c r="C152" s="30" t="s">
        <v>2</v>
      </c>
      <c r="D152" s="31" t="s">
        <v>176</v>
      </c>
    </row>
    <row r="153" spans="1:4" x14ac:dyDescent="0.3">
      <c r="C153" s="30" t="s">
        <v>3</v>
      </c>
      <c r="D153" s="31" t="s">
        <v>214</v>
      </c>
    </row>
    <row r="154" spans="1:4" ht="27.6" x14ac:dyDescent="0.3">
      <c r="C154" s="30" t="s">
        <v>4</v>
      </c>
      <c r="D154" s="31" t="s">
        <v>215</v>
      </c>
    </row>
    <row r="155" spans="1:4" x14ac:dyDescent="0.3">
      <c r="A155" s="107"/>
      <c r="B155" s="107"/>
      <c r="C155" s="30" t="s">
        <v>5</v>
      </c>
      <c r="D155" s="31" t="s">
        <v>225</v>
      </c>
    </row>
    <row r="156" spans="1:4" x14ac:dyDescent="0.3">
      <c r="C156" s="30" t="s">
        <v>6</v>
      </c>
      <c r="D156" s="31"/>
    </row>
    <row r="157" spans="1:4" x14ac:dyDescent="0.3">
      <c r="A157" s="63" t="s">
        <v>197</v>
      </c>
      <c r="B157" s="19">
        <v>2015</v>
      </c>
      <c r="C157" s="59" t="s">
        <v>231</v>
      </c>
      <c r="D157" s="10" t="s">
        <v>236</v>
      </c>
    </row>
    <row r="158" spans="1:4" x14ac:dyDescent="0.3">
      <c r="A158" s="107"/>
      <c r="B158" s="107"/>
      <c r="C158" s="30" t="s">
        <v>0</v>
      </c>
      <c r="D158" s="71" t="s">
        <v>416</v>
      </c>
    </row>
    <row r="159" spans="1:4" ht="27.6" x14ac:dyDescent="0.3">
      <c r="C159" s="30" t="s">
        <v>1</v>
      </c>
      <c r="D159" s="31" t="s">
        <v>417</v>
      </c>
    </row>
    <row r="160" spans="1:4" x14ac:dyDescent="0.3">
      <c r="C160" s="30" t="s">
        <v>2</v>
      </c>
      <c r="D160" s="31" t="s">
        <v>418</v>
      </c>
    </row>
    <row r="161" spans="1:4" x14ac:dyDescent="0.3">
      <c r="C161" s="30" t="s">
        <v>3</v>
      </c>
      <c r="D161" s="31" t="s">
        <v>419</v>
      </c>
    </row>
    <row r="162" spans="1:4" x14ac:dyDescent="0.3">
      <c r="C162" s="30" t="s">
        <v>4</v>
      </c>
      <c r="D162" s="31" t="s">
        <v>420</v>
      </c>
    </row>
    <row r="163" spans="1:4" ht="82.8" x14ac:dyDescent="0.3">
      <c r="C163" s="30" t="s">
        <v>5</v>
      </c>
      <c r="D163" s="31" t="s">
        <v>421</v>
      </c>
    </row>
    <row r="164" spans="1:4" x14ac:dyDescent="0.3">
      <c r="C164" s="30" t="s">
        <v>6</v>
      </c>
      <c r="D164" s="31"/>
    </row>
    <row r="165" spans="1:4" x14ac:dyDescent="0.3">
      <c r="A165" s="63" t="s">
        <v>68</v>
      </c>
      <c r="B165" s="19">
        <v>2012</v>
      </c>
      <c r="C165" s="59" t="s">
        <v>288</v>
      </c>
      <c r="D165" s="55" t="s">
        <v>293</v>
      </c>
    </row>
    <row r="166" spans="1:4" x14ac:dyDescent="0.3">
      <c r="C166" s="30" t="s">
        <v>0</v>
      </c>
      <c r="D166" s="72" t="s">
        <v>497</v>
      </c>
    </row>
    <row r="167" spans="1:4" ht="27.6" x14ac:dyDescent="0.3">
      <c r="C167" s="30" t="s">
        <v>1</v>
      </c>
      <c r="D167" s="31" t="s">
        <v>740</v>
      </c>
    </row>
    <row r="168" spans="1:4" x14ac:dyDescent="0.3">
      <c r="C168" s="30" t="s">
        <v>2</v>
      </c>
      <c r="D168" s="31" t="s">
        <v>743</v>
      </c>
    </row>
    <row r="169" spans="1:4" x14ac:dyDescent="0.3">
      <c r="C169" s="30" t="s">
        <v>3</v>
      </c>
      <c r="D169" s="31" t="s">
        <v>600</v>
      </c>
    </row>
    <row r="170" spans="1:4" x14ac:dyDescent="0.3">
      <c r="C170" s="30" t="s">
        <v>4</v>
      </c>
      <c r="D170" s="31" t="s">
        <v>742</v>
      </c>
    </row>
    <row r="171" spans="1:4" ht="27.6" x14ac:dyDescent="0.3">
      <c r="C171" s="30" t="s">
        <v>5</v>
      </c>
      <c r="D171" s="31" t="s">
        <v>741</v>
      </c>
    </row>
    <row r="172" spans="1:4" x14ac:dyDescent="0.3">
      <c r="C172" s="30" t="s">
        <v>6</v>
      </c>
      <c r="D172" s="31" t="s">
        <v>744</v>
      </c>
    </row>
    <row r="173" spans="1:4" x14ac:dyDescent="0.3">
      <c r="A173" s="63" t="s">
        <v>69</v>
      </c>
      <c r="B173" s="19">
        <v>2014</v>
      </c>
      <c r="C173" s="59" t="s">
        <v>231</v>
      </c>
      <c r="D173" s="12" t="s">
        <v>239</v>
      </c>
    </row>
    <row r="174" spans="1:4" x14ac:dyDescent="0.3">
      <c r="C174" s="30" t="s">
        <v>0</v>
      </c>
      <c r="D174" s="31" t="s">
        <v>856</v>
      </c>
    </row>
    <row r="175" spans="1:4" x14ac:dyDescent="0.3">
      <c r="C175" s="30" t="s">
        <v>1</v>
      </c>
      <c r="D175" s="31" t="s">
        <v>857</v>
      </c>
    </row>
    <row r="176" spans="1:4" x14ac:dyDescent="0.3">
      <c r="C176" s="30" t="s">
        <v>2</v>
      </c>
      <c r="D176" s="84" t="s">
        <v>527</v>
      </c>
    </row>
    <row r="177" spans="1:4" x14ac:dyDescent="0.3">
      <c r="C177" s="30" t="s">
        <v>3</v>
      </c>
      <c r="D177" s="31" t="s">
        <v>604</v>
      </c>
    </row>
    <row r="178" spans="1:4" x14ac:dyDescent="0.3">
      <c r="C178" s="30" t="s">
        <v>4</v>
      </c>
      <c r="D178" s="31" t="s">
        <v>858</v>
      </c>
    </row>
    <row r="179" spans="1:4" x14ac:dyDescent="0.3">
      <c r="C179" s="30" t="s">
        <v>5</v>
      </c>
      <c r="D179" s="31" t="s">
        <v>859</v>
      </c>
    </row>
    <row r="180" spans="1:4" x14ac:dyDescent="0.3">
      <c r="C180" s="30" t="s">
        <v>6</v>
      </c>
      <c r="D180" s="31" t="s">
        <v>55</v>
      </c>
    </row>
    <row r="181" spans="1:4" x14ac:dyDescent="0.3">
      <c r="A181" s="63" t="s">
        <v>78</v>
      </c>
      <c r="B181" s="19">
        <v>2014</v>
      </c>
      <c r="C181" s="59" t="s">
        <v>231</v>
      </c>
      <c r="D181" s="12" t="s">
        <v>238</v>
      </c>
    </row>
    <row r="182" spans="1:4" x14ac:dyDescent="0.3">
      <c r="C182" s="30" t="s">
        <v>0</v>
      </c>
      <c r="D182" s="72" t="s">
        <v>505</v>
      </c>
    </row>
    <row r="183" spans="1:4" x14ac:dyDescent="0.3">
      <c r="C183" s="30" t="s">
        <v>1</v>
      </c>
      <c r="D183" s="31" t="s">
        <v>506</v>
      </c>
    </row>
    <row r="184" spans="1:4" x14ac:dyDescent="0.3">
      <c r="C184" s="30" t="s">
        <v>2</v>
      </c>
      <c r="D184" s="31" t="s">
        <v>507</v>
      </c>
    </row>
    <row r="185" spans="1:4" x14ac:dyDescent="0.3">
      <c r="C185" s="30" t="s">
        <v>3</v>
      </c>
      <c r="D185" s="31" t="s">
        <v>508</v>
      </c>
    </row>
    <row r="186" spans="1:4" x14ac:dyDescent="0.3">
      <c r="A186" s="107"/>
      <c r="B186" s="107"/>
      <c r="C186" s="30" t="s">
        <v>4</v>
      </c>
      <c r="D186" s="31" t="s">
        <v>510</v>
      </c>
    </row>
    <row r="187" spans="1:4" x14ac:dyDescent="0.3">
      <c r="C187" s="30" t="s">
        <v>5</v>
      </c>
      <c r="D187" s="31" t="s">
        <v>511</v>
      </c>
    </row>
    <row r="188" spans="1:4" x14ac:dyDescent="0.3">
      <c r="C188" s="30" t="s">
        <v>6</v>
      </c>
      <c r="D188" s="31"/>
    </row>
    <row r="189" spans="1:4" x14ac:dyDescent="0.3">
      <c r="A189" s="63" t="s">
        <v>198</v>
      </c>
      <c r="B189" s="19">
        <v>2011</v>
      </c>
      <c r="C189" s="59" t="s">
        <v>231</v>
      </c>
      <c r="D189" s="12" t="s">
        <v>252</v>
      </c>
    </row>
    <row r="190" spans="1:4" x14ac:dyDescent="0.3">
      <c r="C190" s="30" t="s">
        <v>0</v>
      </c>
      <c r="D190" s="72" t="s">
        <v>423</v>
      </c>
    </row>
    <row r="191" spans="1:4" x14ac:dyDescent="0.3">
      <c r="A191" s="107"/>
      <c r="B191" s="107"/>
      <c r="C191" s="30" t="s">
        <v>1</v>
      </c>
      <c r="D191" s="31" t="s">
        <v>424</v>
      </c>
    </row>
    <row r="192" spans="1:4" x14ac:dyDescent="0.3">
      <c r="C192" s="30" t="s">
        <v>2</v>
      </c>
      <c r="D192" s="31" t="s">
        <v>425</v>
      </c>
    </row>
    <row r="193" spans="1:4" x14ac:dyDescent="0.3">
      <c r="C193" s="30" t="s">
        <v>3</v>
      </c>
      <c r="D193" s="31" t="s">
        <v>426</v>
      </c>
    </row>
    <row r="194" spans="1:4" x14ac:dyDescent="0.3">
      <c r="C194" s="30" t="s">
        <v>4</v>
      </c>
      <c r="D194" s="31" t="s">
        <v>427</v>
      </c>
    </row>
    <row r="195" spans="1:4" ht="41.4" x14ac:dyDescent="0.3">
      <c r="C195" s="30" t="s">
        <v>5</v>
      </c>
      <c r="D195" s="31" t="s">
        <v>428</v>
      </c>
    </row>
    <row r="196" spans="1:4" x14ac:dyDescent="0.3">
      <c r="C196" s="30" t="s">
        <v>6</v>
      </c>
      <c r="D196" s="31"/>
    </row>
    <row r="197" spans="1:4" x14ac:dyDescent="0.3">
      <c r="A197" s="63" t="s">
        <v>70</v>
      </c>
      <c r="B197" s="19">
        <v>2012</v>
      </c>
      <c r="C197" s="59" t="s">
        <v>231</v>
      </c>
      <c r="D197" s="12" t="s">
        <v>246</v>
      </c>
    </row>
    <row r="198" spans="1:4" x14ac:dyDescent="0.3">
      <c r="C198" s="30" t="s">
        <v>0</v>
      </c>
      <c r="D198" s="31" t="s">
        <v>888</v>
      </c>
    </row>
    <row r="199" spans="1:4" x14ac:dyDescent="0.3">
      <c r="C199" s="30" t="s">
        <v>1</v>
      </c>
      <c r="D199" s="31" t="s">
        <v>889</v>
      </c>
    </row>
    <row r="200" spans="1:4" x14ac:dyDescent="0.3">
      <c r="C200" s="30" t="s">
        <v>2</v>
      </c>
      <c r="D200" s="31" t="s">
        <v>507</v>
      </c>
    </row>
    <row r="201" spans="1:4" x14ac:dyDescent="0.3">
      <c r="C201" s="30" t="s">
        <v>3</v>
      </c>
      <c r="D201" s="31" t="s">
        <v>891</v>
      </c>
    </row>
    <row r="202" spans="1:4" x14ac:dyDescent="0.3">
      <c r="A202" s="107"/>
      <c r="B202" s="107"/>
      <c r="C202" s="30" t="s">
        <v>4</v>
      </c>
      <c r="D202" s="31" t="s">
        <v>892</v>
      </c>
    </row>
    <row r="203" spans="1:4" x14ac:dyDescent="0.3">
      <c r="C203" s="30" t="s">
        <v>5</v>
      </c>
      <c r="D203" s="31" t="s">
        <v>890</v>
      </c>
    </row>
    <row r="204" spans="1:4" x14ac:dyDescent="0.3">
      <c r="C204" s="30" t="s">
        <v>6</v>
      </c>
      <c r="D204" s="31"/>
    </row>
    <row r="205" spans="1:4" x14ac:dyDescent="0.3">
      <c r="A205" s="63" t="s">
        <v>71</v>
      </c>
      <c r="B205" s="19">
        <v>2013</v>
      </c>
      <c r="C205" s="59" t="s">
        <v>231</v>
      </c>
      <c r="D205" s="55" t="s">
        <v>242</v>
      </c>
    </row>
    <row r="206" spans="1:4" x14ac:dyDescent="0.3">
      <c r="A206" s="107"/>
      <c r="B206" s="107"/>
      <c r="C206" s="30" t="s">
        <v>0</v>
      </c>
      <c r="D206" s="72" t="s">
        <v>748</v>
      </c>
    </row>
    <row r="207" spans="1:4" x14ac:dyDescent="0.3">
      <c r="C207" s="30" t="s">
        <v>1</v>
      </c>
      <c r="D207" s="31" t="s">
        <v>749</v>
      </c>
    </row>
    <row r="208" spans="1:4" x14ac:dyDescent="0.3">
      <c r="C208" s="30" t="s">
        <v>2</v>
      </c>
      <c r="D208" s="31" t="s">
        <v>499</v>
      </c>
    </row>
    <row r="209" spans="1:4" x14ac:dyDescent="0.3">
      <c r="C209" s="30" t="s">
        <v>3</v>
      </c>
      <c r="D209" s="31" t="s">
        <v>750</v>
      </c>
    </row>
    <row r="210" spans="1:4" x14ac:dyDescent="0.3">
      <c r="C210" s="30" t="s">
        <v>4</v>
      </c>
      <c r="D210" s="31" t="s">
        <v>751</v>
      </c>
    </row>
    <row r="211" spans="1:4" x14ac:dyDescent="0.3">
      <c r="C211" s="30" t="s">
        <v>5</v>
      </c>
      <c r="D211" s="31" t="s">
        <v>753</v>
      </c>
    </row>
    <row r="212" spans="1:4" x14ac:dyDescent="0.3">
      <c r="C212" s="30" t="s">
        <v>6</v>
      </c>
      <c r="D212" s="31" t="s">
        <v>752</v>
      </c>
    </row>
    <row r="213" spans="1:4" x14ac:dyDescent="0.3">
      <c r="A213" s="22" t="s">
        <v>199</v>
      </c>
      <c r="B213" s="28">
        <v>2002</v>
      </c>
      <c r="C213" s="28" t="s">
        <v>20</v>
      </c>
      <c r="D213" s="36" t="s">
        <v>33</v>
      </c>
    </row>
    <row r="214" spans="1:4" x14ac:dyDescent="0.3">
      <c r="C214" s="33" t="s">
        <v>0</v>
      </c>
      <c r="D214" s="37" t="s">
        <v>86</v>
      </c>
    </row>
    <row r="215" spans="1:4" x14ac:dyDescent="0.3">
      <c r="C215" s="33" t="s">
        <v>1</v>
      </c>
      <c r="D215" s="37" t="s">
        <v>87</v>
      </c>
    </row>
    <row r="216" spans="1:4" x14ac:dyDescent="0.3">
      <c r="C216" s="33" t="s">
        <v>2</v>
      </c>
      <c r="D216" s="37" t="s">
        <v>88</v>
      </c>
    </row>
    <row r="217" spans="1:4" x14ac:dyDescent="0.3">
      <c r="C217" s="33" t="s">
        <v>3</v>
      </c>
      <c r="D217" s="37" t="s">
        <v>89</v>
      </c>
    </row>
    <row r="218" spans="1:4" x14ac:dyDescent="0.3">
      <c r="C218" s="33" t="s">
        <v>4</v>
      </c>
      <c r="D218" s="37" t="s">
        <v>55</v>
      </c>
    </row>
    <row r="219" spans="1:4" x14ac:dyDescent="0.3">
      <c r="C219" s="30" t="s">
        <v>5</v>
      </c>
      <c r="D219" s="34" t="s">
        <v>226</v>
      </c>
    </row>
    <row r="220" spans="1:4" x14ac:dyDescent="0.3">
      <c r="C220" s="30" t="s">
        <v>6</v>
      </c>
      <c r="D220" s="31"/>
    </row>
    <row r="221" spans="1:4" x14ac:dyDescent="0.3">
      <c r="A221" s="63" t="s">
        <v>200</v>
      </c>
      <c r="B221" s="19">
        <v>2008</v>
      </c>
      <c r="C221" s="59" t="s">
        <v>231</v>
      </c>
      <c r="D221" s="55" t="s">
        <v>270</v>
      </c>
    </row>
    <row r="222" spans="1:4" x14ac:dyDescent="0.3">
      <c r="C222" s="30" t="s">
        <v>0</v>
      </c>
      <c r="D222" s="72" t="s">
        <v>430</v>
      </c>
    </row>
    <row r="223" spans="1:4" ht="27.6" x14ac:dyDescent="0.3">
      <c r="C223" s="30" t="s">
        <v>1</v>
      </c>
      <c r="D223" s="31" t="s">
        <v>431</v>
      </c>
    </row>
    <row r="224" spans="1:4" x14ac:dyDescent="0.3">
      <c r="A224" s="107"/>
      <c r="B224" s="107"/>
      <c r="C224" s="30" t="s">
        <v>2</v>
      </c>
      <c r="D224" s="31" t="s">
        <v>432</v>
      </c>
    </row>
    <row r="225" spans="1:4" x14ac:dyDescent="0.3">
      <c r="C225" s="30" t="s">
        <v>3</v>
      </c>
      <c r="D225" s="31" t="s">
        <v>433</v>
      </c>
    </row>
    <row r="226" spans="1:4" x14ac:dyDescent="0.3">
      <c r="C226" s="30" t="s">
        <v>4</v>
      </c>
      <c r="D226" s="31" t="s">
        <v>434</v>
      </c>
    </row>
    <row r="227" spans="1:4" x14ac:dyDescent="0.3">
      <c r="C227" s="30" t="s">
        <v>5</v>
      </c>
      <c r="D227" s="31" t="s">
        <v>436</v>
      </c>
    </row>
    <row r="228" spans="1:4" x14ac:dyDescent="0.3">
      <c r="C228" s="30" t="s">
        <v>6</v>
      </c>
      <c r="D228" s="31" t="s">
        <v>435</v>
      </c>
    </row>
    <row r="229" spans="1:4" x14ac:dyDescent="0.3">
      <c r="A229" s="63" t="s">
        <v>201</v>
      </c>
      <c r="B229" s="19">
        <v>2012</v>
      </c>
      <c r="C229" s="59" t="s">
        <v>231</v>
      </c>
      <c r="D229" s="12" t="s">
        <v>248</v>
      </c>
    </row>
    <row r="230" spans="1:4" x14ac:dyDescent="0.3">
      <c r="A230" s="107"/>
      <c r="B230" s="107"/>
      <c r="C230" s="30" t="s">
        <v>0</v>
      </c>
      <c r="D230" s="31" t="s">
        <v>862</v>
      </c>
    </row>
    <row r="231" spans="1:4" x14ac:dyDescent="0.3">
      <c r="C231" s="30" t="s">
        <v>1</v>
      </c>
      <c r="D231" s="31" t="s">
        <v>867</v>
      </c>
    </row>
    <row r="232" spans="1:4" x14ac:dyDescent="0.3">
      <c r="C232" s="30" t="s">
        <v>2</v>
      </c>
      <c r="D232" s="31" t="s">
        <v>865</v>
      </c>
    </row>
    <row r="233" spans="1:4" x14ac:dyDescent="0.3">
      <c r="C233" s="30" t="s">
        <v>3</v>
      </c>
      <c r="D233" s="31" t="s">
        <v>863</v>
      </c>
    </row>
    <row r="234" spans="1:4" x14ac:dyDescent="0.3">
      <c r="C234" s="30" t="s">
        <v>4</v>
      </c>
      <c r="D234" s="31" t="s">
        <v>864</v>
      </c>
    </row>
    <row r="235" spans="1:4" x14ac:dyDescent="0.3">
      <c r="C235" s="30" t="s">
        <v>5</v>
      </c>
      <c r="D235" s="31" t="s">
        <v>866</v>
      </c>
    </row>
    <row r="236" spans="1:4" x14ac:dyDescent="0.3">
      <c r="C236" s="30" t="s">
        <v>6</v>
      </c>
      <c r="D236" s="31" t="s">
        <v>55</v>
      </c>
    </row>
    <row r="237" spans="1:4" x14ac:dyDescent="0.3">
      <c r="A237" s="22" t="s">
        <v>72</v>
      </c>
      <c r="B237" s="40">
        <v>1995</v>
      </c>
      <c r="C237" s="41" t="s">
        <v>21</v>
      </c>
      <c r="D237" s="42" t="s">
        <v>23</v>
      </c>
    </row>
    <row r="238" spans="1:4" x14ac:dyDescent="0.3">
      <c r="A238" s="107"/>
      <c r="B238" s="107"/>
      <c r="C238" s="33" t="s">
        <v>0</v>
      </c>
      <c r="D238" s="35" t="s">
        <v>167</v>
      </c>
    </row>
    <row r="239" spans="1:4" ht="39.6" x14ac:dyDescent="0.3">
      <c r="C239" s="33" t="s">
        <v>1</v>
      </c>
      <c r="D239" s="35" t="s">
        <v>168</v>
      </c>
    </row>
    <row r="240" spans="1:4" x14ac:dyDescent="0.3">
      <c r="C240" s="33" t="s">
        <v>2</v>
      </c>
      <c r="D240" s="35" t="s">
        <v>169</v>
      </c>
    </row>
    <row r="241" spans="1:4" x14ac:dyDescent="0.3">
      <c r="C241" s="33" t="s">
        <v>3</v>
      </c>
      <c r="D241" s="35"/>
    </row>
    <row r="242" spans="1:4" x14ac:dyDescent="0.3">
      <c r="C242" s="33" t="s">
        <v>4</v>
      </c>
      <c r="D242" s="35"/>
    </row>
    <row r="243" spans="1:4" ht="41.4" x14ac:dyDescent="0.3">
      <c r="C243" s="30" t="s">
        <v>5</v>
      </c>
      <c r="D243" s="34" t="s">
        <v>170</v>
      </c>
    </row>
    <row r="244" spans="1:4" x14ac:dyDescent="0.3">
      <c r="C244" s="30" t="s">
        <v>6</v>
      </c>
      <c r="D244" s="31"/>
    </row>
    <row r="245" spans="1:4" x14ac:dyDescent="0.3">
      <c r="A245" s="63" t="s">
        <v>296</v>
      </c>
      <c r="B245" s="20">
        <v>2007</v>
      </c>
      <c r="C245" s="64" t="s">
        <v>20</v>
      </c>
      <c r="D245" s="66" t="s">
        <v>27</v>
      </c>
    </row>
    <row r="246" spans="1:4" x14ac:dyDescent="0.3">
      <c r="C246" s="30" t="s">
        <v>0</v>
      </c>
      <c r="D246" s="72" t="s">
        <v>645</v>
      </c>
    </row>
    <row r="247" spans="1:4" x14ac:dyDescent="0.3">
      <c r="A247" s="107"/>
      <c r="B247" s="107"/>
      <c r="C247" s="30" t="s">
        <v>1</v>
      </c>
      <c r="D247" s="31" t="s">
        <v>646</v>
      </c>
    </row>
    <row r="248" spans="1:4" x14ac:dyDescent="0.3">
      <c r="C248" s="30" t="s">
        <v>2</v>
      </c>
      <c r="D248" s="31" t="s">
        <v>499</v>
      </c>
    </row>
    <row r="249" spans="1:4" x14ac:dyDescent="0.3">
      <c r="C249" s="30" t="s">
        <v>3</v>
      </c>
      <c r="D249" s="31" t="s">
        <v>595</v>
      </c>
    </row>
    <row r="250" spans="1:4" x14ac:dyDescent="0.3">
      <c r="C250" s="30" t="s">
        <v>4</v>
      </c>
      <c r="D250" s="31" t="s">
        <v>647</v>
      </c>
    </row>
    <row r="251" spans="1:4" x14ac:dyDescent="0.3">
      <c r="C251" s="30" t="s">
        <v>5</v>
      </c>
      <c r="D251" s="31" t="s">
        <v>648</v>
      </c>
    </row>
    <row r="252" spans="1:4" x14ac:dyDescent="0.3">
      <c r="C252" s="30" t="s">
        <v>6</v>
      </c>
      <c r="D252" s="31" t="s">
        <v>55</v>
      </c>
    </row>
    <row r="253" spans="1:4" x14ac:dyDescent="0.3">
      <c r="A253" s="63" t="s">
        <v>297</v>
      </c>
      <c r="B253" s="19">
        <v>2014</v>
      </c>
      <c r="C253" s="59" t="s">
        <v>231</v>
      </c>
      <c r="D253" s="12" t="s">
        <v>1238</v>
      </c>
    </row>
    <row r="254" spans="1:4" x14ac:dyDescent="0.3">
      <c r="C254" s="30" t="s">
        <v>0</v>
      </c>
      <c r="D254" s="72" t="s">
        <v>512</v>
      </c>
    </row>
    <row r="255" spans="1:4" x14ac:dyDescent="0.3">
      <c r="C255" s="30" t="s">
        <v>1</v>
      </c>
      <c r="D255" s="31" t="s">
        <v>513</v>
      </c>
    </row>
    <row r="256" spans="1:4" x14ac:dyDescent="0.3">
      <c r="C256" s="30" t="s">
        <v>2</v>
      </c>
      <c r="D256" s="31" t="s">
        <v>514</v>
      </c>
    </row>
    <row r="257" spans="1:4" x14ac:dyDescent="0.3">
      <c r="C257" s="30" t="s">
        <v>3</v>
      </c>
      <c r="D257" s="31" t="s">
        <v>515</v>
      </c>
    </row>
    <row r="258" spans="1:4" x14ac:dyDescent="0.3">
      <c r="C258" s="30" t="s">
        <v>4</v>
      </c>
      <c r="D258" s="31" t="s">
        <v>516</v>
      </c>
    </row>
    <row r="259" spans="1:4" x14ac:dyDescent="0.3">
      <c r="A259" s="107"/>
      <c r="B259" s="107"/>
      <c r="C259" s="30" t="s">
        <v>5</v>
      </c>
      <c r="D259" s="31" t="s">
        <v>517</v>
      </c>
    </row>
    <row r="260" spans="1:4" x14ac:dyDescent="0.3">
      <c r="C260" s="30" t="s">
        <v>6</v>
      </c>
      <c r="D260" s="31" t="s">
        <v>55</v>
      </c>
    </row>
    <row r="261" spans="1:4" x14ac:dyDescent="0.3">
      <c r="A261" s="63" t="s">
        <v>298</v>
      </c>
      <c r="B261" s="19">
        <v>2003</v>
      </c>
      <c r="C261" s="59" t="s">
        <v>231</v>
      </c>
      <c r="D261" s="55" t="s">
        <v>284</v>
      </c>
    </row>
    <row r="262" spans="1:4" x14ac:dyDescent="0.3">
      <c r="C262" s="30" t="s">
        <v>0</v>
      </c>
      <c r="D262" s="72" t="s">
        <v>520</v>
      </c>
    </row>
    <row r="263" spans="1:4" x14ac:dyDescent="0.3">
      <c r="C263" s="30" t="s">
        <v>1</v>
      </c>
      <c r="D263" s="31" t="s">
        <v>521</v>
      </c>
    </row>
    <row r="264" spans="1:4" x14ac:dyDescent="0.3">
      <c r="C264" s="30" t="s">
        <v>2</v>
      </c>
      <c r="D264" s="31" t="s">
        <v>522</v>
      </c>
    </row>
    <row r="265" spans="1:4" x14ac:dyDescent="0.3">
      <c r="C265" s="30" t="s">
        <v>3</v>
      </c>
      <c r="D265" s="31" t="s">
        <v>1284</v>
      </c>
    </row>
    <row r="266" spans="1:4" ht="27.6" x14ac:dyDescent="0.3">
      <c r="C266" s="30" t="s">
        <v>4</v>
      </c>
      <c r="D266" s="31" t="s">
        <v>524</v>
      </c>
    </row>
    <row r="267" spans="1:4" x14ac:dyDescent="0.3">
      <c r="C267" s="30" t="s">
        <v>5</v>
      </c>
      <c r="D267" s="31" t="s">
        <v>523</v>
      </c>
    </row>
    <row r="268" spans="1:4" x14ac:dyDescent="0.3">
      <c r="A268" s="107"/>
      <c r="B268" s="107"/>
      <c r="C268" s="30" t="s">
        <v>6</v>
      </c>
      <c r="D268" s="31"/>
    </row>
    <row r="269" spans="1:4" x14ac:dyDescent="0.3">
      <c r="A269" s="63" t="s">
        <v>299</v>
      </c>
      <c r="B269" s="19">
        <v>2005</v>
      </c>
      <c r="C269" s="59" t="s">
        <v>231</v>
      </c>
      <c r="D269" s="55" t="s">
        <v>280</v>
      </c>
    </row>
    <row r="270" spans="1:4" x14ac:dyDescent="0.3">
      <c r="C270" s="30" t="s">
        <v>0</v>
      </c>
      <c r="D270" s="72" t="s">
        <v>525</v>
      </c>
    </row>
    <row r="271" spans="1:4" x14ac:dyDescent="0.3">
      <c r="C271" s="30" t="s">
        <v>1</v>
      </c>
      <c r="D271" s="31" t="s">
        <v>526</v>
      </c>
    </row>
    <row r="272" spans="1:4" x14ac:dyDescent="0.3">
      <c r="C272" s="30" t="s">
        <v>2</v>
      </c>
      <c r="D272" s="31" t="s">
        <v>527</v>
      </c>
    </row>
    <row r="273" spans="1:4" x14ac:dyDescent="0.3">
      <c r="C273" s="30" t="s">
        <v>3</v>
      </c>
      <c r="D273" s="31" t="s">
        <v>530</v>
      </c>
    </row>
    <row r="274" spans="1:4" x14ac:dyDescent="0.3">
      <c r="C274" s="30" t="s">
        <v>4</v>
      </c>
      <c r="D274" s="31" t="s">
        <v>528</v>
      </c>
    </row>
    <row r="275" spans="1:4" ht="27.6" x14ac:dyDescent="0.3">
      <c r="C275" s="30" t="s">
        <v>5</v>
      </c>
      <c r="D275" s="31" t="s">
        <v>529</v>
      </c>
    </row>
    <row r="276" spans="1:4" x14ac:dyDescent="0.3">
      <c r="C276" s="30" t="s">
        <v>6</v>
      </c>
      <c r="D276" s="31"/>
    </row>
    <row r="277" spans="1:4" x14ac:dyDescent="0.3">
      <c r="A277" s="63" t="s">
        <v>300</v>
      </c>
      <c r="B277" s="20">
        <v>2012</v>
      </c>
      <c r="C277" s="59" t="s">
        <v>231</v>
      </c>
      <c r="D277" s="12" t="s">
        <v>245</v>
      </c>
    </row>
    <row r="278" spans="1:4" x14ac:dyDescent="0.3">
      <c r="C278" s="30" t="s">
        <v>0</v>
      </c>
      <c r="D278" s="72" t="s">
        <v>437</v>
      </c>
    </row>
    <row r="279" spans="1:4" ht="27.6" x14ac:dyDescent="0.3">
      <c r="C279" s="30" t="s">
        <v>1</v>
      </c>
      <c r="D279" s="31" t="s">
        <v>438</v>
      </c>
    </row>
    <row r="280" spans="1:4" x14ac:dyDescent="0.3">
      <c r="C280" s="30" t="s">
        <v>2</v>
      </c>
      <c r="D280" s="31" t="s">
        <v>439</v>
      </c>
    </row>
    <row r="281" spans="1:4" x14ac:dyDescent="0.3">
      <c r="A281" s="107"/>
      <c r="B281" s="107"/>
      <c r="C281" s="30" t="s">
        <v>3</v>
      </c>
      <c r="D281" s="31" t="s">
        <v>440</v>
      </c>
    </row>
    <row r="282" spans="1:4" x14ac:dyDescent="0.3">
      <c r="C282" s="30" t="s">
        <v>4</v>
      </c>
      <c r="D282" s="31" t="s">
        <v>441</v>
      </c>
    </row>
    <row r="283" spans="1:4" x14ac:dyDescent="0.3">
      <c r="C283" s="30" t="s">
        <v>5</v>
      </c>
      <c r="D283" s="31" t="s">
        <v>441</v>
      </c>
    </row>
    <row r="284" spans="1:4" x14ac:dyDescent="0.3">
      <c r="C284" s="30" t="s">
        <v>6</v>
      </c>
      <c r="D284" s="31" t="s">
        <v>441</v>
      </c>
    </row>
    <row r="285" spans="1:4" x14ac:dyDescent="0.3">
      <c r="A285" s="63" t="s">
        <v>301</v>
      </c>
      <c r="B285" s="20">
        <v>2008</v>
      </c>
      <c r="C285" s="65" t="s">
        <v>21</v>
      </c>
      <c r="D285" s="66" t="s">
        <v>25</v>
      </c>
    </row>
    <row r="286" spans="1:4" x14ac:dyDescent="0.3">
      <c r="C286" s="30" t="s">
        <v>0</v>
      </c>
      <c r="D286" s="72" t="s">
        <v>713</v>
      </c>
    </row>
    <row r="287" spans="1:4" ht="27.6" x14ac:dyDescent="0.3">
      <c r="C287" s="30" t="s">
        <v>1</v>
      </c>
      <c r="D287" s="31" t="s">
        <v>714</v>
      </c>
    </row>
    <row r="288" spans="1:4" x14ac:dyDescent="0.3">
      <c r="C288" s="30" t="s">
        <v>2</v>
      </c>
      <c r="D288" s="31" t="s">
        <v>715</v>
      </c>
    </row>
    <row r="289" spans="1:4" x14ac:dyDescent="0.3">
      <c r="C289" s="30" t="s">
        <v>3</v>
      </c>
      <c r="D289" s="31" t="s">
        <v>228</v>
      </c>
    </row>
    <row r="290" spans="1:4" x14ac:dyDescent="0.3">
      <c r="A290" s="107"/>
      <c r="B290" s="107"/>
      <c r="C290" s="30" t="s">
        <v>4</v>
      </c>
      <c r="D290" s="31" t="s">
        <v>709</v>
      </c>
    </row>
    <row r="291" spans="1:4" x14ac:dyDescent="0.3">
      <c r="C291" s="30" t="s">
        <v>5</v>
      </c>
      <c r="D291" s="31" t="s">
        <v>716</v>
      </c>
    </row>
    <row r="292" spans="1:4" x14ac:dyDescent="0.3">
      <c r="C292" s="30" t="s">
        <v>6</v>
      </c>
      <c r="D292" s="31" t="s">
        <v>717</v>
      </c>
    </row>
    <row r="293" spans="1:4" x14ac:dyDescent="0.3">
      <c r="A293" s="63" t="s">
        <v>302</v>
      </c>
      <c r="B293" s="19">
        <v>2010</v>
      </c>
      <c r="C293" s="64" t="s">
        <v>22</v>
      </c>
      <c r="D293" s="66" t="s">
        <v>46</v>
      </c>
    </row>
    <row r="294" spans="1:4" x14ac:dyDescent="0.3">
      <c r="C294" s="30" t="s">
        <v>0</v>
      </c>
      <c r="D294" s="72" t="s">
        <v>651</v>
      </c>
    </row>
    <row r="295" spans="1:4" x14ac:dyDescent="0.3">
      <c r="C295" s="30" t="s">
        <v>1</v>
      </c>
      <c r="D295" s="31" t="s">
        <v>652</v>
      </c>
    </row>
    <row r="296" spans="1:4" x14ac:dyDescent="0.3">
      <c r="A296" s="107"/>
      <c r="B296" s="107"/>
      <c r="C296" s="30" t="s">
        <v>2</v>
      </c>
      <c r="D296" s="31" t="s">
        <v>653</v>
      </c>
    </row>
    <row r="297" spans="1:4" x14ac:dyDescent="0.3">
      <c r="C297" s="30" t="s">
        <v>3</v>
      </c>
      <c r="D297" s="31" t="s">
        <v>654</v>
      </c>
    </row>
    <row r="298" spans="1:4" x14ac:dyDescent="0.3">
      <c r="C298" s="30" t="s">
        <v>4</v>
      </c>
      <c r="D298" s="31" t="s">
        <v>655</v>
      </c>
    </row>
    <row r="299" spans="1:4" x14ac:dyDescent="0.3">
      <c r="C299" s="30" t="s">
        <v>5</v>
      </c>
      <c r="D299" s="31" t="s">
        <v>656</v>
      </c>
    </row>
    <row r="300" spans="1:4" x14ac:dyDescent="0.3">
      <c r="C300" s="30" t="s">
        <v>6</v>
      </c>
      <c r="D300" s="31" t="s">
        <v>55</v>
      </c>
    </row>
    <row r="301" spans="1:4" x14ac:dyDescent="0.3">
      <c r="A301" s="63" t="s">
        <v>303</v>
      </c>
      <c r="B301" s="19">
        <v>2009</v>
      </c>
      <c r="C301" s="59" t="s">
        <v>231</v>
      </c>
      <c r="D301" s="55" t="s">
        <v>264</v>
      </c>
    </row>
    <row r="302" spans="1:4" x14ac:dyDescent="0.3">
      <c r="C302" s="30" t="s">
        <v>0</v>
      </c>
      <c r="D302" s="31" t="s">
        <v>870</v>
      </c>
    </row>
    <row r="303" spans="1:4" x14ac:dyDescent="0.3">
      <c r="A303" s="107"/>
      <c r="B303" s="107"/>
      <c r="C303" s="30" t="s">
        <v>1</v>
      </c>
      <c r="D303" s="31" t="s">
        <v>871</v>
      </c>
    </row>
    <row r="304" spans="1:4" x14ac:dyDescent="0.3">
      <c r="C304" s="30" t="s">
        <v>2</v>
      </c>
      <c r="D304" s="31" t="s">
        <v>872</v>
      </c>
    </row>
    <row r="305" spans="1:4" x14ac:dyDescent="0.3">
      <c r="C305" s="30" t="s">
        <v>3</v>
      </c>
      <c r="D305" s="31" t="s">
        <v>873</v>
      </c>
    </row>
    <row r="306" spans="1:4" ht="27.6" x14ac:dyDescent="0.3">
      <c r="C306" s="30" t="s">
        <v>4</v>
      </c>
      <c r="D306" s="31" t="s">
        <v>874</v>
      </c>
    </row>
    <row r="307" spans="1:4" x14ac:dyDescent="0.3">
      <c r="C307" s="30" t="s">
        <v>5</v>
      </c>
      <c r="D307" s="31" t="s">
        <v>875</v>
      </c>
    </row>
    <row r="308" spans="1:4" x14ac:dyDescent="0.3">
      <c r="C308" s="30" t="s">
        <v>6</v>
      </c>
      <c r="D308" s="31" t="s">
        <v>55</v>
      </c>
    </row>
    <row r="309" spans="1:4" x14ac:dyDescent="0.3">
      <c r="A309" s="63" t="s">
        <v>304</v>
      </c>
      <c r="B309" s="19">
        <v>2011</v>
      </c>
      <c r="C309" s="59" t="s">
        <v>231</v>
      </c>
      <c r="D309" s="12" t="s">
        <v>250</v>
      </c>
    </row>
    <row r="310" spans="1:4" x14ac:dyDescent="0.3">
      <c r="A310" s="107"/>
      <c r="C310" s="30" t="s">
        <v>0</v>
      </c>
      <c r="D310" s="72" t="s">
        <v>532</v>
      </c>
    </row>
    <row r="311" spans="1:4" x14ac:dyDescent="0.3">
      <c r="C311" s="30" t="s">
        <v>1</v>
      </c>
      <c r="D311" s="31" t="s">
        <v>534</v>
      </c>
    </row>
    <row r="312" spans="1:4" x14ac:dyDescent="0.3">
      <c r="C312" s="30" t="s">
        <v>2</v>
      </c>
      <c r="D312" s="31" t="s">
        <v>499</v>
      </c>
    </row>
    <row r="313" spans="1:4" x14ac:dyDescent="0.3">
      <c r="C313" s="30" t="s">
        <v>3</v>
      </c>
      <c r="D313" s="31" t="s">
        <v>535</v>
      </c>
    </row>
    <row r="314" spans="1:4" x14ac:dyDescent="0.3">
      <c r="C314" s="30" t="s">
        <v>4</v>
      </c>
      <c r="D314" s="31" t="s">
        <v>516</v>
      </c>
    </row>
    <row r="315" spans="1:4" x14ac:dyDescent="0.3">
      <c r="C315" s="30" t="s">
        <v>5</v>
      </c>
      <c r="D315" s="31" t="s">
        <v>536</v>
      </c>
    </row>
    <row r="316" spans="1:4" x14ac:dyDescent="0.3">
      <c r="C316" s="30" t="s">
        <v>6</v>
      </c>
      <c r="D316" s="31"/>
    </row>
    <row r="317" spans="1:4" x14ac:dyDescent="0.3">
      <c r="A317" s="63" t="s">
        <v>305</v>
      </c>
      <c r="B317" s="19">
        <v>2015</v>
      </c>
      <c r="C317" s="59" t="s">
        <v>231</v>
      </c>
      <c r="D317" s="10" t="s">
        <v>233</v>
      </c>
    </row>
    <row r="318" spans="1:4" x14ac:dyDescent="0.3">
      <c r="C318" s="30" t="s">
        <v>0</v>
      </c>
      <c r="D318" s="72" t="s">
        <v>538</v>
      </c>
    </row>
    <row r="319" spans="1:4" x14ac:dyDescent="0.3">
      <c r="A319" s="107"/>
      <c r="B319" s="107"/>
      <c r="C319" s="30" t="s">
        <v>1</v>
      </c>
      <c r="D319" s="31" t="s">
        <v>540</v>
      </c>
    </row>
    <row r="320" spans="1:4" x14ac:dyDescent="0.3">
      <c r="C320" s="30" t="s">
        <v>2</v>
      </c>
      <c r="D320" s="31" t="s">
        <v>541</v>
      </c>
    </row>
    <row r="321" spans="1:4" x14ac:dyDescent="0.3">
      <c r="C321" s="30" t="s">
        <v>3</v>
      </c>
      <c r="D321" s="31" t="s">
        <v>542</v>
      </c>
    </row>
    <row r="322" spans="1:4" x14ac:dyDescent="0.3">
      <c r="C322" s="30" t="s">
        <v>4</v>
      </c>
      <c r="D322" s="31" t="s">
        <v>543</v>
      </c>
    </row>
    <row r="323" spans="1:4" x14ac:dyDescent="0.3">
      <c r="C323" s="30" t="s">
        <v>5</v>
      </c>
      <c r="D323" s="31" t="s">
        <v>545</v>
      </c>
    </row>
    <row r="324" spans="1:4" x14ac:dyDescent="0.3">
      <c r="C324" s="30" t="s">
        <v>6</v>
      </c>
      <c r="D324" s="31" t="s">
        <v>544</v>
      </c>
    </row>
    <row r="325" spans="1:4" x14ac:dyDescent="0.3">
      <c r="A325" s="63" t="s">
        <v>306</v>
      </c>
      <c r="B325" s="19">
        <v>2008</v>
      </c>
      <c r="C325" s="59" t="s">
        <v>231</v>
      </c>
      <c r="D325" s="55" t="s">
        <v>271</v>
      </c>
    </row>
    <row r="326" spans="1:4" x14ac:dyDescent="0.3">
      <c r="C326" s="30" t="s">
        <v>0</v>
      </c>
      <c r="D326" s="72" t="s">
        <v>548</v>
      </c>
    </row>
    <row r="327" spans="1:4" x14ac:dyDescent="0.3">
      <c r="C327" s="30" t="s">
        <v>1</v>
      </c>
      <c r="D327" s="31" t="s">
        <v>549</v>
      </c>
    </row>
    <row r="328" spans="1:4" x14ac:dyDescent="0.3">
      <c r="A328" s="107"/>
      <c r="B328" s="107"/>
      <c r="C328" s="30" t="s">
        <v>2</v>
      </c>
      <c r="D328" s="31" t="s">
        <v>499</v>
      </c>
    </row>
    <row r="329" spans="1:4" x14ac:dyDescent="0.3">
      <c r="C329" s="30" t="s">
        <v>3</v>
      </c>
      <c r="D329" s="31" t="s">
        <v>550</v>
      </c>
    </row>
    <row r="330" spans="1:4" x14ac:dyDescent="0.3">
      <c r="C330" s="30" t="s">
        <v>4</v>
      </c>
      <c r="D330" s="31" t="s">
        <v>551</v>
      </c>
    </row>
    <row r="331" spans="1:4" x14ac:dyDescent="0.3">
      <c r="C331" s="30" t="s">
        <v>5</v>
      </c>
      <c r="D331" s="31" t="s">
        <v>552</v>
      </c>
    </row>
    <row r="332" spans="1:4" x14ac:dyDescent="0.3">
      <c r="C332" s="30" t="s">
        <v>6</v>
      </c>
      <c r="D332" s="31" t="s">
        <v>55</v>
      </c>
    </row>
    <row r="333" spans="1:4" x14ac:dyDescent="0.3">
      <c r="A333" s="63" t="s">
        <v>307</v>
      </c>
      <c r="B333" s="19">
        <v>2012</v>
      </c>
      <c r="C333" s="59" t="s">
        <v>231</v>
      </c>
      <c r="D333" s="12" t="s">
        <v>249</v>
      </c>
    </row>
    <row r="334" spans="1:4" x14ac:dyDescent="0.3">
      <c r="C334" s="30" t="s">
        <v>0</v>
      </c>
      <c r="D334" s="72" t="s">
        <v>757</v>
      </c>
    </row>
    <row r="335" spans="1:4" ht="27.6" x14ac:dyDescent="0.3">
      <c r="A335" s="107"/>
      <c r="B335" s="107"/>
      <c r="C335" s="30" t="s">
        <v>1</v>
      </c>
      <c r="D335" s="31" t="s">
        <v>758</v>
      </c>
    </row>
    <row r="336" spans="1:4" x14ac:dyDescent="0.3">
      <c r="C336" s="30" t="s">
        <v>2</v>
      </c>
      <c r="D336" s="31" t="s">
        <v>527</v>
      </c>
    </row>
    <row r="337" spans="1:4" x14ac:dyDescent="0.3">
      <c r="C337" s="30" t="s">
        <v>3</v>
      </c>
      <c r="D337" s="31" t="s">
        <v>604</v>
      </c>
    </row>
    <row r="338" spans="1:4" ht="27.6" x14ac:dyDescent="0.3">
      <c r="C338" s="30" t="s">
        <v>4</v>
      </c>
      <c r="D338" s="31" t="s">
        <v>760</v>
      </c>
    </row>
    <row r="339" spans="1:4" x14ac:dyDescent="0.3">
      <c r="C339" s="30" t="s">
        <v>5</v>
      </c>
      <c r="D339" s="31" t="s">
        <v>761</v>
      </c>
    </row>
    <row r="340" spans="1:4" x14ac:dyDescent="0.3">
      <c r="C340" s="30" t="s">
        <v>6</v>
      </c>
      <c r="D340" s="31" t="s">
        <v>759</v>
      </c>
    </row>
    <row r="341" spans="1:4" x14ac:dyDescent="0.3">
      <c r="A341" s="63" t="s">
        <v>308</v>
      </c>
      <c r="B341" s="64">
        <v>2007</v>
      </c>
      <c r="C341" s="64" t="s">
        <v>20</v>
      </c>
      <c r="D341" s="66" t="s">
        <v>30</v>
      </c>
    </row>
    <row r="342" spans="1:4" x14ac:dyDescent="0.3">
      <c r="C342" s="30" t="s">
        <v>0</v>
      </c>
      <c r="D342" s="72" t="s">
        <v>659</v>
      </c>
    </row>
    <row r="343" spans="1:4" x14ac:dyDescent="0.3">
      <c r="C343" s="30" t="s">
        <v>1</v>
      </c>
      <c r="D343" s="31" t="s">
        <v>660</v>
      </c>
    </row>
    <row r="344" spans="1:4" x14ac:dyDescent="0.3">
      <c r="C344" s="30" t="s">
        <v>2</v>
      </c>
      <c r="D344" s="31" t="s">
        <v>230</v>
      </c>
    </row>
    <row r="345" spans="1:4" x14ac:dyDescent="0.3">
      <c r="A345" s="107"/>
      <c r="B345" s="107"/>
      <c r="C345" s="30" t="s">
        <v>3</v>
      </c>
      <c r="D345" s="31" t="s">
        <v>661</v>
      </c>
    </row>
    <row r="346" spans="1:4" x14ac:dyDescent="0.3">
      <c r="C346" s="30" t="s">
        <v>4</v>
      </c>
      <c r="D346" s="31" t="s">
        <v>662</v>
      </c>
    </row>
    <row r="347" spans="1:4" x14ac:dyDescent="0.3">
      <c r="C347" s="30" t="s">
        <v>5</v>
      </c>
      <c r="D347" s="31" t="s">
        <v>663</v>
      </c>
    </row>
    <row r="348" spans="1:4" x14ac:dyDescent="0.3">
      <c r="C348" s="30" t="s">
        <v>6</v>
      </c>
      <c r="D348" s="31" t="s">
        <v>664</v>
      </c>
    </row>
    <row r="349" spans="1:4" x14ac:dyDescent="0.3">
      <c r="A349" s="22" t="s">
        <v>309</v>
      </c>
      <c r="B349" s="28">
        <v>2015</v>
      </c>
      <c r="C349" s="6" t="s">
        <v>21</v>
      </c>
      <c r="D349" s="29" t="s">
        <v>18</v>
      </c>
    </row>
    <row r="350" spans="1:4" x14ac:dyDescent="0.3">
      <c r="C350" s="30" t="s">
        <v>0</v>
      </c>
      <c r="D350" s="35" t="s">
        <v>79</v>
      </c>
    </row>
    <row r="351" spans="1:4" x14ac:dyDescent="0.3">
      <c r="A351" s="107"/>
      <c r="B351" s="107"/>
      <c r="C351" s="30" t="s">
        <v>1</v>
      </c>
      <c r="D351" s="35" t="s">
        <v>166</v>
      </c>
    </row>
    <row r="352" spans="1:4" x14ac:dyDescent="0.3">
      <c r="C352" s="30" t="s">
        <v>2</v>
      </c>
      <c r="D352" s="35" t="s">
        <v>80</v>
      </c>
    </row>
    <row r="353" spans="1:4" x14ac:dyDescent="0.3">
      <c r="C353" s="30" t="s">
        <v>3</v>
      </c>
      <c r="D353" s="35" t="s">
        <v>178</v>
      </c>
    </row>
    <row r="354" spans="1:4" x14ac:dyDescent="0.3">
      <c r="C354" s="30" t="s">
        <v>4</v>
      </c>
      <c r="D354" s="35" t="s">
        <v>179</v>
      </c>
    </row>
    <row r="355" spans="1:4" ht="27.6" x14ac:dyDescent="0.3">
      <c r="C355" s="30" t="s">
        <v>5</v>
      </c>
      <c r="D355" s="31" t="s">
        <v>171</v>
      </c>
    </row>
    <row r="356" spans="1:4" x14ac:dyDescent="0.3">
      <c r="C356" s="30" t="s">
        <v>6</v>
      </c>
      <c r="D356" s="31"/>
    </row>
    <row r="357" spans="1:4" x14ac:dyDescent="0.3">
      <c r="A357" s="63" t="s">
        <v>310</v>
      </c>
      <c r="B357" s="19">
        <v>2014</v>
      </c>
      <c r="C357" s="59" t="s">
        <v>231</v>
      </c>
      <c r="D357" s="12" t="s">
        <v>240</v>
      </c>
    </row>
    <row r="358" spans="1:4" x14ac:dyDescent="0.3">
      <c r="C358" s="30" t="s">
        <v>0</v>
      </c>
      <c r="D358" s="72" t="s">
        <v>766</v>
      </c>
    </row>
    <row r="359" spans="1:4" x14ac:dyDescent="0.3">
      <c r="C359" s="30" t="s">
        <v>1</v>
      </c>
      <c r="D359" s="31" t="s">
        <v>762</v>
      </c>
    </row>
    <row r="360" spans="1:4" x14ac:dyDescent="0.3">
      <c r="A360" s="107"/>
      <c r="B360" s="107"/>
      <c r="C360" s="30" t="s">
        <v>2</v>
      </c>
      <c r="D360" s="31" t="s">
        <v>499</v>
      </c>
    </row>
    <row r="361" spans="1:4" x14ac:dyDescent="0.3">
      <c r="C361" s="30" t="s">
        <v>3</v>
      </c>
      <c r="D361" s="31" t="s">
        <v>764</v>
      </c>
    </row>
    <row r="362" spans="1:4" x14ac:dyDescent="0.3">
      <c r="C362" s="30" t="s">
        <v>4</v>
      </c>
      <c r="D362" s="31" t="s">
        <v>765</v>
      </c>
    </row>
    <row r="363" spans="1:4" x14ac:dyDescent="0.3">
      <c r="C363" s="30" t="s">
        <v>5</v>
      </c>
      <c r="D363" s="31" t="s">
        <v>768</v>
      </c>
    </row>
    <row r="364" spans="1:4" x14ac:dyDescent="0.3">
      <c r="C364" s="30" t="s">
        <v>6</v>
      </c>
      <c r="D364" s="31" t="s">
        <v>763</v>
      </c>
    </row>
    <row r="365" spans="1:4" x14ac:dyDescent="0.3">
      <c r="A365" s="22" t="s">
        <v>311</v>
      </c>
      <c r="B365" s="40">
        <v>2014</v>
      </c>
      <c r="C365" s="41" t="s">
        <v>21</v>
      </c>
      <c r="D365" s="32" t="s">
        <v>24</v>
      </c>
    </row>
    <row r="366" spans="1:4" x14ac:dyDescent="0.3">
      <c r="B366" s="43"/>
      <c r="C366" s="30" t="s">
        <v>0</v>
      </c>
      <c r="D366" s="31" t="s">
        <v>62</v>
      </c>
    </row>
    <row r="367" spans="1:4" ht="27.6" x14ac:dyDescent="0.3">
      <c r="B367" s="43"/>
      <c r="C367" s="30" t="s">
        <v>1</v>
      </c>
      <c r="D367" s="31" t="s">
        <v>63</v>
      </c>
    </row>
    <row r="368" spans="1:4" x14ac:dyDescent="0.3">
      <c r="A368" s="107"/>
      <c r="B368" s="108"/>
      <c r="C368" s="30" t="s">
        <v>2</v>
      </c>
      <c r="D368" s="31" t="s">
        <v>499</v>
      </c>
    </row>
    <row r="369" spans="1:4" ht="27.6" x14ac:dyDescent="0.3">
      <c r="B369" s="43"/>
      <c r="C369" s="30" t="s">
        <v>3</v>
      </c>
      <c r="D369" s="31" t="s">
        <v>65</v>
      </c>
    </row>
    <row r="370" spans="1:4" ht="27.6" x14ac:dyDescent="0.3">
      <c r="B370" s="43"/>
      <c r="C370" s="30" t="s">
        <v>4</v>
      </c>
      <c r="D370" s="31" t="s">
        <v>66</v>
      </c>
    </row>
    <row r="371" spans="1:4" ht="27.6" x14ac:dyDescent="0.3">
      <c r="B371" s="43"/>
      <c r="C371" s="30" t="s">
        <v>5</v>
      </c>
      <c r="D371" s="31" t="s">
        <v>183</v>
      </c>
    </row>
    <row r="372" spans="1:4" ht="27.6" x14ac:dyDescent="0.3">
      <c r="B372" s="43"/>
      <c r="C372" s="30" t="s">
        <v>6</v>
      </c>
      <c r="D372" s="31" t="s">
        <v>67</v>
      </c>
    </row>
    <row r="373" spans="1:4" x14ac:dyDescent="0.3">
      <c r="A373" s="63" t="s">
        <v>312</v>
      </c>
      <c r="B373" s="19">
        <v>2003</v>
      </c>
      <c r="C373" s="59" t="s">
        <v>231</v>
      </c>
      <c r="D373" s="55" t="s">
        <v>283</v>
      </c>
    </row>
    <row r="374" spans="1:4" x14ac:dyDescent="0.3">
      <c r="C374" s="30" t="s">
        <v>0</v>
      </c>
      <c r="D374" s="72" t="s">
        <v>555</v>
      </c>
    </row>
    <row r="375" spans="1:4" x14ac:dyDescent="0.3">
      <c r="C375" s="30" t="s">
        <v>1</v>
      </c>
      <c r="D375" s="31" t="s">
        <v>556</v>
      </c>
    </row>
    <row r="376" spans="1:4" x14ac:dyDescent="0.3">
      <c r="C376" s="30" t="s">
        <v>2</v>
      </c>
      <c r="D376" s="31" t="s">
        <v>527</v>
      </c>
    </row>
    <row r="377" spans="1:4" x14ac:dyDescent="0.3">
      <c r="A377" s="107"/>
      <c r="B377" s="107"/>
      <c r="C377" s="30" t="s">
        <v>3</v>
      </c>
      <c r="D377" s="31" t="s">
        <v>557</v>
      </c>
    </row>
    <row r="378" spans="1:4" x14ac:dyDescent="0.3">
      <c r="C378" s="30" t="s">
        <v>4</v>
      </c>
      <c r="D378" s="31" t="s">
        <v>441</v>
      </c>
    </row>
    <row r="379" spans="1:4" x14ac:dyDescent="0.3">
      <c r="C379" s="30" t="s">
        <v>5</v>
      </c>
      <c r="D379" s="31" t="s">
        <v>55</v>
      </c>
    </row>
    <row r="380" spans="1:4" x14ac:dyDescent="0.3">
      <c r="C380" s="30" t="s">
        <v>6</v>
      </c>
      <c r="D380" s="31" t="s">
        <v>558</v>
      </c>
    </row>
    <row r="381" spans="1:4" x14ac:dyDescent="0.3">
      <c r="A381" s="63" t="s">
        <v>313</v>
      </c>
      <c r="B381" s="19">
        <v>2009</v>
      </c>
      <c r="C381" s="59" t="s">
        <v>231</v>
      </c>
      <c r="D381" s="55" t="s">
        <v>265</v>
      </c>
    </row>
    <row r="382" spans="1:4" x14ac:dyDescent="0.3">
      <c r="C382" s="30" t="s">
        <v>0</v>
      </c>
      <c r="D382" s="31" t="s">
        <v>932</v>
      </c>
    </row>
    <row r="383" spans="1:4" x14ac:dyDescent="0.3">
      <c r="C383" s="30" t="s">
        <v>1</v>
      </c>
      <c r="D383" s="31" t="s">
        <v>933</v>
      </c>
    </row>
    <row r="384" spans="1:4" x14ac:dyDescent="0.3">
      <c r="C384" s="30" t="s">
        <v>2</v>
      </c>
      <c r="D384" s="31" t="s">
        <v>499</v>
      </c>
    </row>
    <row r="385" spans="1:4" x14ac:dyDescent="0.3">
      <c r="C385" s="30" t="s">
        <v>3</v>
      </c>
      <c r="D385" s="31" t="s">
        <v>604</v>
      </c>
    </row>
    <row r="386" spans="1:4" x14ac:dyDescent="0.3">
      <c r="C386" s="30" t="s">
        <v>4</v>
      </c>
      <c r="D386" s="31" t="s">
        <v>873</v>
      </c>
    </row>
    <row r="387" spans="1:4" x14ac:dyDescent="0.3">
      <c r="C387" s="30" t="s">
        <v>5</v>
      </c>
      <c r="D387" s="31" t="s">
        <v>935</v>
      </c>
    </row>
    <row r="388" spans="1:4" x14ac:dyDescent="0.3">
      <c r="A388" s="107"/>
      <c r="B388" s="107"/>
      <c r="C388" s="30" t="s">
        <v>6</v>
      </c>
      <c r="D388" s="31" t="s">
        <v>934</v>
      </c>
    </row>
    <row r="389" spans="1:4" x14ac:dyDescent="0.3">
      <c r="A389" s="63" t="s">
        <v>314</v>
      </c>
      <c r="B389" s="19">
        <v>2011</v>
      </c>
      <c r="C389" s="59" t="s">
        <v>231</v>
      </c>
      <c r="D389" s="12" t="s">
        <v>365</v>
      </c>
    </row>
    <row r="390" spans="1:4" x14ac:dyDescent="0.3">
      <c r="C390" s="30" t="s">
        <v>0</v>
      </c>
      <c r="D390" s="72" t="s">
        <v>559</v>
      </c>
    </row>
    <row r="391" spans="1:4" x14ac:dyDescent="0.3">
      <c r="C391" s="30" t="s">
        <v>1</v>
      </c>
      <c r="D391" s="31" t="s">
        <v>560</v>
      </c>
    </row>
    <row r="392" spans="1:4" x14ac:dyDescent="0.3">
      <c r="C392" s="30" t="s">
        <v>2</v>
      </c>
      <c r="D392" s="31" t="s">
        <v>561</v>
      </c>
    </row>
    <row r="393" spans="1:4" x14ac:dyDescent="0.3">
      <c r="C393" s="30" t="s">
        <v>3</v>
      </c>
      <c r="D393" s="31" t="s">
        <v>563</v>
      </c>
    </row>
    <row r="394" spans="1:4" x14ac:dyDescent="0.3">
      <c r="A394" s="107"/>
      <c r="B394" s="107"/>
      <c r="C394" s="30" t="s">
        <v>4</v>
      </c>
      <c r="D394" s="31" t="s">
        <v>562</v>
      </c>
    </row>
    <row r="395" spans="1:4" x14ac:dyDescent="0.3">
      <c r="C395" s="30" t="s">
        <v>5</v>
      </c>
      <c r="D395" s="31" t="s">
        <v>565</v>
      </c>
    </row>
    <row r="396" spans="1:4" ht="27.6" x14ac:dyDescent="0.3">
      <c r="C396" s="30" t="s">
        <v>6</v>
      </c>
      <c r="D396" s="31" t="s">
        <v>564</v>
      </c>
    </row>
    <row r="397" spans="1:4" x14ac:dyDescent="0.3">
      <c r="A397" s="63" t="s">
        <v>315</v>
      </c>
      <c r="B397" s="19">
        <v>2013</v>
      </c>
      <c r="C397" s="59" t="s">
        <v>231</v>
      </c>
      <c r="D397" s="55" t="s">
        <v>243</v>
      </c>
    </row>
    <row r="398" spans="1:4" x14ac:dyDescent="0.3">
      <c r="C398" s="30" t="s">
        <v>0</v>
      </c>
      <c r="D398" s="72" t="s">
        <v>567</v>
      </c>
    </row>
    <row r="399" spans="1:4" x14ac:dyDescent="0.3">
      <c r="C399" s="30" t="s">
        <v>1</v>
      </c>
      <c r="D399" s="31" t="s">
        <v>568</v>
      </c>
    </row>
    <row r="400" spans="1:4" x14ac:dyDescent="0.3">
      <c r="C400" s="30" t="s">
        <v>2</v>
      </c>
      <c r="D400" s="31" t="s">
        <v>527</v>
      </c>
    </row>
    <row r="401" spans="1:4" x14ac:dyDescent="0.3">
      <c r="C401" s="30" t="s">
        <v>3</v>
      </c>
      <c r="D401" s="31" t="s">
        <v>571</v>
      </c>
    </row>
    <row r="402" spans="1:4" x14ac:dyDescent="0.3">
      <c r="C402" s="30" t="s">
        <v>4</v>
      </c>
      <c r="D402" s="31" t="s">
        <v>572</v>
      </c>
    </row>
    <row r="403" spans="1:4" x14ac:dyDescent="0.3">
      <c r="A403" s="107"/>
      <c r="B403" s="107"/>
      <c r="C403" s="30" t="s">
        <v>5</v>
      </c>
      <c r="D403" s="31" t="s">
        <v>573</v>
      </c>
    </row>
    <row r="404" spans="1:4" x14ac:dyDescent="0.3">
      <c r="C404" s="30" t="s">
        <v>6</v>
      </c>
      <c r="D404" s="31"/>
    </row>
    <row r="405" spans="1:4" x14ac:dyDescent="0.3">
      <c r="A405" s="63" t="s">
        <v>316</v>
      </c>
      <c r="B405" s="19">
        <v>2008</v>
      </c>
      <c r="C405" s="59" t="s">
        <v>231</v>
      </c>
      <c r="D405" s="55" t="s">
        <v>272</v>
      </c>
    </row>
    <row r="406" spans="1:4" x14ac:dyDescent="0.3">
      <c r="C406" s="30" t="s">
        <v>0</v>
      </c>
      <c r="D406" s="72" t="s">
        <v>548</v>
      </c>
    </row>
    <row r="407" spans="1:4" x14ac:dyDescent="0.3">
      <c r="C407" s="30" t="s">
        <v>1</v>
      </c>
      <c r="D407" s="31" t="s">
        <v>578</v>
      </c>
    </row>
    <row r="408" spans="1:4" x14ac:dyDescent="0.3">
      <c r="C408" s="30" t="s">
        <v>2</v>
      </c>
      <c r="D408" s="31" t="s">
        <v>579</v>
      </c>
    </row>
    <row r="409" spans="1:4" x14ac:dyDescent="0.3">
      <c r="C409" s="30" t="s">
        <v>3</v>
      </c>
      <c r="D409" s="31" t="s">
        <v>580</v>
      </c>
    </row>
    <row r="410" spans="1:4" x14ac:dyDescent="0.3">
      <c r="C410" s="30" t="s">
        <v>4</v>
      </c>
      <c r="D410" s="31" t="s">
        <v>581</v>
      </c>
    </row>
    <row r="411" spans="1:4" x14ac:dyDescent="0.3">
      <c r="C411" s="30" t="s">
        <v>5</v>
      </c>
      <c r="D411" s="31" t="s">
        <v>582</v>
      </c>
    </row>
    <row r="412" spans="1:4" x14ac:dyDescent="0.3">
      <c r="A412" s="107"/>
      <c r="B412" s="107"/>
      <c r="C412" s="30" t="s">
        <v>6</v>
      </c>
      <c r="D412" s="31"/>
    </row>
    <row r="413" spans="1:4" x14ac:dyDescent="0.3">
      <c r="A413" s="63" t="s">
        <v>317</v>
      </c>
      <c r="B413" s="19">
        <v>2011</v>
      </c>
      <c r="C413" s="59" t="s">
        <v>231</v>
      </c>
      <c r="D413" s="12" t="s">
        <v>256</v>
      </c>
    </row>
    <row r="414" spans="1:4" x14ac:dyDescent="0.3">
      <c r="C414" s="30" t="s">
        <v>0</v>
      </c>
      <c r="D414" s="72" t="s">
        <v>586</v>
      </c>
    </row>
    <row r="415" spans="1:4" x14ac:dyDescent="0.3">
      <c r="C415" s="30" t="s">
        <v>1</v>
      </c>
      <c r="D415" s="31" t="s">
        <v>587</v>
      </c>
    </row>
    <row r="416" spans="1:4" x14ac:dyDescent="0.3">
      <c r="C416" s="30" t="s">
        <v>2</v>
      </c>
      <c r="D416" s="31" t="s">
        <v>230</v>
      </c>
    </row>
    <row r="417" spans="1:4" x14ac:dyDescent="0.3">
      <c r="C417" s="30" t="s">
        <v>3</v>
      </c>
      <c r="D417" s="31" t="s">
        <v>588</v>
      </c>
    </row>
    <row r="418" spans="1:4" ht="27.6" x14ac:dyDescent="0.3">
      <c r="C418" s="30" t="s">
        <v>4</v>
      </c>
      <c r="D418" s="31" t="s">
        <v>589</v>
      </c>
    </row>
    <row r="419" spans="1:4" x14ac:dyDescent="0.3">
      <c r="C419" s="30" t="s">
        <v>5</v>
      </c>
      <c r="D419" s="31" t="s">
        <v>590</v>
      </c>
    </row>
    <row r="420" spans="1:4" x14ac:dyDescent="0.3">
      <c r="C420" s="30" t="s">
        <v>6</v>
      </c>
      <c r="D420" s="31" t="s">
        <v>55</v>
      </c>
    </row>
    <row r="421" spans="1:4" x14ac:dyDescent="0.3">
      <c r="A421" s="63" t="s">
        <v>318</v>
      </c>
      <c r="B421" s="19">
        <v>2001</v>
      </c>
      <c r="C421" s="59" t="s">
        <v>231</v>
      </c>
      <c r="D421" s="55" t="s">
        <v>285</v>
      </c>
    </row>
    <row r="422" spans="1:4" x14ac:dyDescent="0.3">
      <c r="C422" s="30" t="s">
        <v>0</v>
      </c>
      <c r="D422" s="72" t="s">
        <v>773</v>
      </c>
    </row>
    <row r="423" spans="1:4" x14ac:dyDescent="0.3">
      <c r="C423" s="30" t="s">
        <v>1</v>
      </c>
      <c r="D423" s="31" t="s">
        <v>769</v>
      </c>
    </row>
    <row r="424" spans="1:4" x14ac:dyDescent="0.3">
      <c r="C424" s="30" t="s">
        <v>2</v>
      </c>
      <c r="D424" s="31" t="s">
        <v>499</v>
      </c>
    </row>
    <row r="425" spans="1:4" x14ac:dyDescent="0.3">
      <c r="A425" s="107"/>
      <c r="B425" s="107"/>
      <c r="C425" s="30" t="s">
        <v>3</v>
      </c>
      <c r="D425" s="31" t="s">
        <v>604</v>
      </c>
    </row>
    <row r="426" spans="1:4" ht="41.4" x14ac:dyDescent="0.3">
      <c r="C426" s="30" t="s">
        <v>4</v>
      </c>
      <c r="D426" s="31" t="s">
        <v>772</v>
      </c>
    </row>
    <row r="427" spans="1:4" x14ac:dyDescent="0.3">
      <c r="C427" s="30" t="s">
        <v>5</v>
      </c>
      <c r="D427" s="31" t="s">
        <v>770</v>
      </c>
    </row>
    <row r="428" spans="1:4" x14ac:dyDescent="0.3">
      <c r="C428" s="30" t="s">
        <v>6</v>
      </c>
      <c r="D428" s="31" t="s">
        <v>771</v>
      </c>
    </row>
    <row r="429" spans="1:4" x14ac:dyDescent="0.3">
      <c r="A429" s="63" t="s">
        <v>319</v>
      </c>
      <c r="B429" s="19">
        <v>2012</v>
      </c>
      <c r="C429" s="59" t="s">
        <v>288</v>
      </c>
      <c r="D429" s="55" t="s">
        <v>290</v>
      </c>
    </row>
    <row r="430" spans="1:4" x14ac:dyDescent="0.3">
      <c r="C430" s="30" t="s">
        <v>0</v>
      </c>
      <c r="D430" s="110" t="s">
        <v>442</v>
      </c>
    </row>
    <row r="431" spans="1:4" x14ac:dyDescent="0.3">
      <c r="C431" s="30" t="s">
        <v>1</v>
      </c>
      <c r="D431" s="31" t="s">
        <v>447</v>
      </c>
    </row>
    <row r="432" spans="1:4" x14ac:dyDescent="0.3">
      <c r="C432" s="30" t="s">
        <v>2</v>
      </c>
      <c r="D432" s="31" t="s">
        <v>443</v>
      </c>
    </row>
    <row r="433" spans="1:4" x14ac:dyDescent="0.3">
      <c r="C433" s="30" t="s">
        <v>3</v>
      </c>
      <c r="D433" s="31" t="s">
        <v>444</v>
      </c>
    </row>
    <row r="434" spans="1:4" x14ac:dyDescent="0.3">
      <c r="A434" s="107"/>
      <c r="B434" s="107"/>
      <c r="C434" s="30" t="s">
        <v>4</v>
      </c>
      <c r="D434" s="31" t="s">
        <v>445</v>
      </c>
    </row>
    <row r="435" spans="1:4" x14ac:dyDescent="0.3">
      <c r="C435" s="30" t="s">
        <v>5</v>
      </c>
      <c r="D435" s="31" t="s">
        <v>446</v>
      </c>
    </row>
    <row r="436" spans="1:4" x14ac:dyDescent="0.3">
      <c r="C436" s="30" t="s">
        <v>6</v>
      </c>
      <c r="D436" s="31" t="s">
        <v>55</v>
      </c>
    </row>
    <row r="437" spans="1:4" x14ac:dyDescent="0.3">
      <c r="A437" s="63" t="s">
        <v>320</v>
      </c>
      <c r="B437" s="20">
        <v>1995</v>
      </c>
      <c r="C437" s="64" t="s">
        <v>22</v>
      </c>
      <c r="D437" s="66" t="s">
        <v>43</v>
      </c>
    </row>
    <row r="438" spans="1:4" x14ac:dyDescent="0.3">
      <c r="C438" s="30" t="s">
        <v>0</v>
      </c>
      <c r="D438" s="72" t="s">
        <v>665</v>
      </c>
    </row>
    <row r="439" spans="1:4" x14ac:dyDescent="0.3">
      <c r="C439" s="30" t="s">
        <v>1</v>
      </c>
      <c r="D439" s="31" t="s">
        <v>666</v>
      </c>
    </row>
    <row r="440" spans="1:4" x14ac:dyDescent="0.3">
      <c r="C440" s="30" t="s">
        <v>2</v>
      </c>
      <c r="D440" s="31" t="s">
        <v>527</v>
      </c>
    </row>
    <row r="441" spans="1:4" x14ac:dyDescent="0.3">
      <c r="C441" s="30" t="s">
        <v>3</v>
      </c>
      <c r="D441" s="31" t="s">
        <v>463</v>
      </c>
    </row>
    <row r="442" spans="1:4" x14ac:dyDescent="0.3">
      <c r="A442" s="107"/>
      <c r="B442" s="107"/>
      <c r="C442" s="30" t="s">
        <v>4</v>
      </c>
      <c r="D442" s="31" t="s">
        <v>563</v>
      </c>
    </row>
    <row r="443" spans="1:4" x14ac:dyDescent="0.3">
      <c r="C443" s="30" t="s">
        <v>5</v>
      </c>
      <c r="D443" s="31" t="s">
        <v>667</v>
      </c>
    </row>
    <row r="444" spans="1:4" x14ac:dyDescent="0.3">
      <c r="C444" s="30" t="s">
        <v>6</v>
      </c>
      <c r="D444" s="31" t="s">
        <v>55</v>
      </c>
    </row>
    <row r="445" spans="1:4" x14ac:dyDescent="0.3">
      <c r="A445" s="63" t="s">
        <v>321</v>
      </c>
      <c r="B445" s="19">
        <v>2008</v>
      </c>
      <c r="C445" s="59" t="s">
        <v>231</v>
      </c>
      <c r="D445" s="55" t="s">
        <v>273</v>
      </c>
    </row>
    <row r="446" spans="1:4" x14ac:dyDescent="0.3">
      <c r="C446" s="30" t="s">
        <v>0</v>
      </c>
      <c r="D446" s="110" t="s">
        <v>450</v>
      </c>
    </row>
    <row r="447" spans="1:4" ht="27.6" x14ac:dyDescent="0.3">
      <c r="C447" s="30" t="s">
        <v>1</v>
      </c>
      <c r="D447" s="31" t="s">
        <v>451</v>
      </c>
    </row>
    <row r="448" spans="1:4" x14ac:dyDescent="0.3">
      <c r="C448" s="30" t="s">
        <v>2</v>
      </c>
      <c r="D448" s="31" t="s">
        <v>452</v>
      </c>
    </row>
    <row r="449" spans="1:4" x14ac:dyDescent="0.3">
      <c r="C449" s="30" t="s">
        <v>3</v>
      </c>
      <c r="D449" s="31" t="s">
        <v>453</v>
      </c>
    </row>
    <row r="450" spans="1:4" x14ac:dyDescent="0.3">
      <c r="C450" s="30" t="s">
        <v>4</v>
      </c>
      <c r="D450" s="31" t="s">
        <v>454</v>
      </c>
    </row>
    <row r="451" spans="1:4" x14ac:dyDescent="0.3">
      <c r="A451" s="107"/>
      <c r="B451" s="107"/>
      <c r="C451" s="30" t="s">
        <v>5</v>
      </c>
      <c r="D451" s="31" t="s">
        <v>455</v>
      </c>
    </row>
    <row r="452" spans="1:4" ht="27.6" x14ac:dyDescent="0.3">
      <c r="C452" s="30" t="s">
        <v>6</v>
      </c>
      <c r="D452" s="31" t="s">
        <v>456</v>
      </c>
    </row>
    <row r="453" spans="1:4" x14ac:dyDescent="0.3">
      <c r="A453" s="63" t="s">
        <v>322</v>
      </c>
      <c r="B453" s="20">
        <v>2008</v>
      </c>
      <c r="C453" s="64" t="s">
        <v>20</v>
      </c>
      <c r="D453" s="66" t="s">
        <v>28</v>
      </c>
    </row>
    <row r="454" spans="1:4" x14ac:dyDescent="0.3">
      <c r="C454" s="30" t="s">
        <v>0</v>
      </c>
      <c r="D454" s="72" t="s">
        <v>670</v>
      </c>
    </row>
    <row r="455" spans="1:4" x14ac:dyDescent="0.3">
      <c r="C455" s="30" t="s">
        <v>1</v>
      </c>
      <c r="D455" s="31" t="s">
        <v>671</v>
      </c>
    </row>
    <row r="456" spans="1:4" x14ac:dyDescent="0.3">
      <c r="C456" s="30" t="s">
        <v>2</v>
      </c>
      <c r="D456" s="31" t="s">
        <v>672</v>
      </c>
    </row>
    <row r="457" spans="1:4" x14ac:dyDescent="0.3">
      <c r="C457" s="30" t="s">
        <v>3</v>
      </c>
      <c r="D457" s="31" t="s">
        <v>180</v>
      </c>
    </row>
    <row r="458" spans="1:4" x14ac:dyDescent="0.3">
      <c r="C458" s="30" t="s">
        <v>4</v>
      </c>
      <c r="D458" s="31" t="s">
        <v>673</v>
      </c>
    </row>
    <row r="459" spans="1:4" x14ac:dyDescent="0.3">
      <c r="A459" s="107"/>
      <c r="B459" s="107"/>
      <c r="C459" s="30" t="s">
        <v>5</v>
      </c>
      <c r="D459" s="31" t="s">
        <v>674</v>
      </c>
    </row>
    <row r="460" spans="1:4" x14ac:dyDescent="0.3">
      <c r="C460" s="30" t="s">
        <v>6</v>
      </c>
      <c r="D460" s="31" t="s">
        <v>55</v>
      </c>
    </row>
    <row r="461" spans="1:4" x14ac:dyDescent="0.3">
      <c r="A461" s="63" t="s">
        <v>323</v>
      </c>
      <c r="B461" s="19">
        <v>2011</v>
      </c>
      <c r="C461" s="59" t="s">
        <v>231</v>
      </c>
      <c r="D461" s="12" t="s">
        <v>251</v>
      </c>
    </row>
    <row r="462" spans="1:4" x14ac:dyDescent="0.3">
      <c r="A462" s="107"/>
      <c r="B462" s="107"/>
      <c r="C462" s="30" t="s">
        <v>0</v>
      </c>
      <c r="D462" s="72" t="s">
        <v>591</v>
      </c>
    </row>
    <row r="463" spans="1:4" ht="27.6" x14ac:dyDescent="0.3">
      <c r="C463" s="30" t="s">
        <v>1</v>
      </c>
      <c r="D463" s="31" t="s">
        <v>594</v>
      </c>
    </row>
    <row r="464" spans="1:4" x14ac:dyDescent="0.3">
      <c r="C464" s="30" t="s">
        <v>2</v>
      </c>
      <c r="D464" s="31" t="s">
        <v>499</v>
      </c>
    </row>
    <row r="465" spans="1:4" x14ac:dyDescent="0.3">
      <c r="C465" s="30" t="s">
        <v>3</v>
      </c>
      <c r="D465" s="31" t="s">
        <v>595</v>
      </c>
    </row>
    <row r="466" spans="1:4" ht="27.6" x14ac:dyDescent="0.3">
      <c r="C466" s="30" t="s">
        <v>4</v>
      </c>
      <c r="D466" s="31" t="s">
        <v>596</v>
      </c>
    </row>
    <row r="467" spans="1:4" ht="27.6" x14ac:dyDescent="0.3">
      <c r="C467" s="30" t="s">
        <v>5</v>
      </c>
      <c r="D467" s="31" t="s">
        <v>597</v>
      </c>
    </row>
    <row r="468" spans="1:4" x14ac:dyDescent="0.3">
      <c r="C468" s="30" t="s">
        <v>6</v>
      </c>
      <c r="D468" s="31" t="s">
        <v>55</v>
      </c>
    </row>
    <row r="469" spans="1:4" x14ac:dyDescent="0.3">
      <c r="A469" s="63" t="s">
        <v>324</v>
      </c>
      <c r="B469" s="19">
        <v>2015</v>
      </c>
      <c r="C469" s="59" t="s">
        <v>288</v>
      </c>
      <c r="D469" s="55" t="s">
        <v>295</v>
      </c>
    </row>
    <row r="470" spans="1:4" x14ac:dyDescent="0.3">
      <c r="C470" s="30" t="s">
        <v>0</v>
      </c>
      <c r="D470" s="72" t="s">
        <v>780</v>
      </c>
    </row>
    <row r="471" spans="1:4" ht="27.6" x14ac:dyDescent="0.3">
      <c r="C471" s="30" t="s">
        <v>1</v>
      </c>
      <c r="D471" s="31" t="s">
        <v>781</v>
      </c>
    </row>
    <row r="472" spans="1:4" x14ac:dyDescent="0.3">
      <c r="C472" s="30" t="s">
        <v>2</v>
      </c>
      <c r="D472" s="31" t="s">
        <v>499</v>
      </c>
    </row>
    <row r="473" spans="1:4" x14ac:dyDescent="0.3">
      <c r="C473" s="30" t="s">
        <v>3</v>
      </c>
      <c r="D473" s="31" t="s">
        <v>784</v>
      </c>
    </row>
    <row r="474" spans="1:4" x14ac:dyDescent="0.3">
      <c r="A474" s="107"/>
      <c r="B474" s="107"/>
      <c r="C474" s="30" t="s">
        <v>4</v>
      </c>
      <c r="D474" s="31" t="s">
        <v>782</v>
      </c>
    </row>
    <row r="475" spans="1:4" x14ac:dyDescent="0.3">
      <c r="C475" s="30" t="s">
        <v>5</v>
      </c>
      <c r="D475" s="31" t="s">
        <v>783</v>
      </c>
    </row>
    <row r="476" spans="1:4" x14ac:dyDescent="0.3">
      <c r="C476" s="30" t="s">
        <v>6</v>
      </c>
      <c r="D476" s="31" t="s">
        <v>55</v>
      </c>
    </row>
    <row r="477" spans="1:4" x14ac:dyDescent="0.3">
      <c r="A477" s="63" t="s">
        <v>325</v>
      </c>
      <c r="B477" s="19">
        <v>2005</v>
      </c>
      <c r="C477" s="59" t="s">
        <v>231</v>
      </c>
      <c r="D477" s="55" t="s">
        <v>279</v>
      </c>
    </row>
    <row r="478" spans="1:4" x14ac:dyDescent="0.3">
      <c r="C478" s="30" t="s">
        <v>0</v>
      </c>
      <c r="D478" s="31" t="s">
        <v>876</v>
      </c>
    </row>
    <row r="479" spans="1:4" ht="27.6" x14ac:dyDescent="0.3">
      <c r="C479" s="30" t="s">
        <v>1</v>
      </c>
      <c r="D479" s="31" t="s">
        <v>877</v>
      </c>
    </row>
    <row r="480" spans="1:4" x14ac:dyDescent="0.3">
      <c r="A480" s="107"/>
      <c r="B480" s="107"/>
      <c r="C480" s="30" t="s">
        <v>2</v>
      </c>
      <c r="D480" s="31" t="s">
        <v>878</v>
      </c>
    </row>
    <row r="481" spans="1:4" x14ac:dyDescent="0.3">
      <c r="C481" s="30" t="s">
        <v>3</v>
      </c>
      <c r="D481" s="31" t="s">
        <v>604</v>
      </c>
    </row>
    <row r="482" spans="1:4" x14ac:dyDescent="0.3">
      <c r="C482" s="30" t="s">
        <v>4</v>
      </c>
      <c r="D482" s="31" t="s">
        <v>516</v>
      </c>
    </row>
    <row r="483" spans="1:4" x14ac:dyDescent="0.3">
      <c r="C483" s="30" t="s">
        <v>5</v>
      </c>
      <c r="D483" s="31" t="s">
        <v>879</v>
      </c>
    </row>
    <row r="484" spans="1:4" x14ac:dyDescent="0.3">
      <c r="C484" s="30" t="s">
        <v>6</v>
      </c>
      <c r="D484" s="31" t="s">
        <v>55</v>
      </c>
    </row>
    <row r="485" spans="1:4" x14ac:dyDescent="0.3">
      <c r="A485" s="63" t="s">
        <v>326</v>
      </c>
      <c r="B485" s="19">
        <v>2015</v>
      </c>
      <c r="C485" s="59" t="s">
        <v>231</v>
      </c>
      <c r="D485" s="10" t="s">
        <v>234</v>
      </c>
    </row>
    <row r="486" spans="1:4" x14ac:dyDescent="0.3">
      <c r="C486" s="30" t="s">
        <v>0</v>
      </c>
      <c r="D486" s="31" t="s">
        <v>940</v>
      </c>
    </row>
    <row r="487" spans="1:4" x14ac:dyDescent="0.3">
      <c r="C487" s="30" t="s">
        <v>1</v>
      </c>
      <c r="D487" s="31" t="s">
        <v>943</v>
      </c>
    </row>
    <row r="488" spans="1:4" x14ac:dyDescent="0.3">
      <c r="C488" s="30" t="s">
        <v>2</v>
      </c>
      <c r="D488" s="31" t="s">
        <v>941</v>
      </c>
    </row>
    <row r="489" spans="1:4" x14ac:dyDescent="0.3">
      <c r="C489" s="30" t="s">
        <v>3</v>
      </c>
      <c r="D489" s="31" t="s">
        <v>600</v>
      </c>
    </row>
    <row r="490" spans="1:4" x14ac:dyDescent="0.3">
      <c r="C490" s="30" t="s">
        <v>4</v>
      </c>
      <c r="D490" s="31" t="s">
        <v>516</v>
      </c>
    </row>
    <row r="491" spans="1:4" x14ac:dyDescent="0.3">
      <c r="C491" s="30" t="s">
        <v>5</v>
      </c>
      <c r="D491" s="31" t="s">
        <v>942</v>
      </c>
    </row>
    <row r="492" spans="1:4" x14ac:dyDescent="0.3">
      <c r="C492" s="30" t="s">
        <v>6</v>
      </c>
      <c r="D492" s="31" t="s">
        <v>944</v>
      </c>
    </row>
    <row r="493" spans="1:4" x14ac:dyDescent="0.3">
      <c r="A493" s="63" t="s">
        <v>327</v>
      </c>
      <c r="B493" s="19">
        <v>2004</v>
      </c>
      <c r="C493" s="59" t="s">
        <v>231</v>
      </c>
      <c r="D493" s="55" t="s">
        <v>282</v>
      </c>
    </row>
    <row r="494" spans="1:4" x14ac:dyDescent="0.3">
      <c r="C494" s="30" t="s">
        <v>0</v>
      </c>
      <c r="D494" s="72" t="s">
        <v>788</v>
      </c>
    </row>
    <row r="495" spans="1:4" ht="27.6" x14ac:dyDescent="0.3">
      <c r="C495" s="30" t="s">
        <v>1</v>
      </c>
      <c r="D495" s="31" t="s">
        <v>785</v>
      </c>
    </row>
    <row r="496" spans="1:4" x14ac:dyDescent="0.3">
      <c r="C496" s="30" t="s">
        <v>2</v>
      </c>
      <c r="D496" s="31" t="s">
        <v>499</v>
      </c>
    </row>
    <row r="497" spans="1:4" x14ac:dyDescent="0.3">
      <c r="C497" s="30" t="s">
        <v>3</v>
      </c>
      <c r="D497" s="31" t="s">
        <v>786</v>
      </c>
    </row>
    <row r="498" spans="1:4" x14ac:dyDescent="0.3">
      <c r="C498" s="30" t="s">
        <v>4</v>
      </c>
      <c r="D498" s="31" t="s">
        <v>787</v>
      </c>
    </row>
    <row r="499" spans="1:4" x14ac:dyDescent="0.3">
      <c r="A499" s="107"/>
      <c r="B499" s="107"/>
      <c r="C499" s="30" t="s">
        <v>5</v>
      </c>
      <c r="D499" s="31" t="s">
        <v>55</v>
      </c>
    </row>
    <row r="500" spans="1:4" x14ac:dyDescent="0.3">
      <c r="C500" s="30" t="s">
        <v>6</v>
      </c>
      <c r="D500" s="31" t="s">
        <v>55</v>
      </c>
    </row>
    <row r="501" spans="1:4" x14ac:dyDescent="0.3">
      <c r="A501" s="63" t="s">
        <v>328</v>
      </c>
      <c r="B501" s="19">
        <v>2011</v>
      </c>
      <c r="C501" s="59" t="s">
        <v>231</v>
      </c>
      <c r="D501" s="12" t="s">
        <v>255</v>
      </c>
    </row>
    <row r="502" spans="1:4" x14ac:dyDescent="0.3">
      <c r="C502" s="30" t="s">
        <v>0</v>
      </c>
      <c r="D502" s="72" t="s">
        <v>598</v>
      </c>
    </row>
    <row r="503" spans="1:4" x14ac:dyDescent="0.3">
      <c r="A503" s="107"/>
      <c r="B503" s="107"/>
      <c r="C503" s="30" t="s">
        <v>1</v>
      </c>
      <c r="D503" s="31" t="s">
        <v>599</v>
      </c>
    </row>
    <row r="504" spans="1:4" x14ac:dyDescent="0.3">
      <c r="C504" s="30" t="s">
        <v>2</v>
      </c>
      <c r="D504" s="31" t="s">
        <v>499</v>
      </c>
    </row>
    <row r="505" spans="1:4" x14ac:dyDescent="0.3">
      <c r="C505" s="30" t="s">
        <v>3</v>
      </c>
      <c r="D505" s="31" t="s">
        <v>600</v>
      </c>
    </row>
    <row r="506" spans="1:4" x14ac:dyDescent="0.3">
      <c r="C506" s="30" t="s">
        <v>4</v>
      </c>
      <c r="D506" s="31" t="s">
        <v>441</v>
      </c>
    </row>
    <row r="507" spans="1:4" x14ac:dyDescent="0.3">
      <c r="C507" s="30" t="s">
        <v>5</v>
      </c>
      <c r="D507" s="31" t="s">
        <v>601</v>
      </c>
    </row>
    <row r="508" spans="1:4" x14ac:dyDescent="0.3">
      <c r="C508" s="30" t="s">
        <v>6</v>
      </c>
      <c r="D508" s="31" t="s">
        <v>55</v>
      </c>
    </row>
    <row r="509" spans="1:4" x14ac:dyDescent="0.3">
      <c r="A509" s="63" t="s">
        <v>329</v>
      </c>
      <c r="B509" s="19">
        <v>2006</v>
      </c>
      <c r="C509" s="64" t="s">
        <v>22</v>
      </c>
      <c r="D509" s="81" t="s">
        <v>47</v>
      </c>
    </row>
    <row r="510" spans="1:4" x14ac:dyDescent="0.3">
      <c r="C510" s="30" t="s">
        <v>0</v>
      </c>
      <c r="D510" s="72" t="s">
        <v>712</v>
      </c>
    </row>
    <row r="511" spans="1:4" ht="27.6" x14ac:dyDescent="0.3">
      <c r="C511" s="30" t="s">
        <v>1</v>
      </c>
      <c r="D511" s="31" t="s">
        <v>718</v>
      </c>
    </row>
    <row r="512" spans="1:4" x14ac:dyDescent="0.3">
      <c r="C512" s="30" t="s">
        <v>2</v>
      </c>
      <c r="D512" s="31" t="s">
        <v>499</v>
      </c>
    </row>
    <row r="513" spans="1:4" x14ac:dyDescent="0.3">
      <c r="A513" s="107"/>
      <c r="B513" s="107"/>
      <c r="C513" s="30" t="s">
        <v>3</v>
      </c>
      <c r="D513" s="31" t="s">
        <v>721</v>
      </c>
    </row>
    <row r="514" spans="1:4" x14ac:dyDescent="0.3">
      <c r="C514" s="30" t="s">
        <v>4</v>
      </c>
      <c r="D514" s="31" t="s">
        <v>720</v>
      </c>
    </row>
    <row r="515" spans="1:4" ht="27.6" x14ac:dyDescent="0.3">
      <c r="C515" s="30" t="s">
        <v>5</v>
      </c>
      <c r="D515" s="31" t="s">
        <v>719</v>
      </c>
    </row>
    <row r="516" spans="1:4" x14ac:dyDescent="0.3">
      <c r="C516" s="30" t="s">
        <v>6</v>
      </c>
      <c r="D516" s="31" t="s">
        <v>722</v>
      </c>
    </row>
    <row r="517" spans="1:4" x14ac:dyDescent="0.3">
      <c r="A517" s="22" t="s">
        <v>330</v>
      </c>
      <c r="B517" s="41">
        <v>2014</v>
      </c>
      <c r="C517" s="40" t="s">
        <v>20</v>
      </c>
      <c r="D517" s="32" t="s">
        <v>36</v>
      </c>
    </row>
    <row r="518" spans="1:4" x14ac:dyDescent="0.3">
      <c r="B518" s="43"/>
      <c r="C518" s="30" t="s">
        <v>0</v>
      </c>
      <c r="D518" s="31" t="s">
        <v>107</v>
      </c>
    </row>
    <row r="519" spans="1:4" ht="27.6" x14ac:dyDescent="0.3">
      <c r="B519" s="43"/>
      <c r="C519" s="30" t="s">
        <v>1</v>
      </c>
      <c r="D519" s="31" t="s">
        <v>173</v>
      </c>
    </row>
    <row r="520" spans="1:4" x14ac:dyDescent="0.3">
      <c r="B520" s="43"/>
      <c r="C520" s="30" t="s">
        <v>2</v>
      </c>
      <c r="D520" s="31" t="s">
        <v>108</v>
      </c>
    </row>
    <row r="521" spans="1:4" ht="27.6" x14ac:dyDescent="0.3">
      <c r="A521" s="107"/>
      <c r="B521" s="108"/>
      <c r="C521" s="30" t="s">
        <v>3</v>
      </c>
      <c r="D521" s="31" t="s">
        <v>109</v>
      </c>
    </row>
    <row r="522" spans="1:4" x14ac:dyDescent="0.3">
      <c r="B522" s="43"/>
      <c r="C522" s="30" t="s">
        <v>4</v>
      </c>
      <c r="D522" s="31" t="s">
        <v>110</v>
      </c>
    </row>
    <row r="523" spans="1:4" ht="41.4" x14ac:dyDescent="0.3">
      <c r="B523" s="43"/>
      <c r="C523" s="30" t="s">
        <v>5</v>
      </c>
      <c r="D523" s="31" t="s">
        <v>111</v>
      </c>
    </row>
    <row r="524" spans="1:4" x14ac:dyDescent="0.3">
      <c r="B524" s="43"/>
      <c r="C524" s="30" t="s">
        <v>6</v>
      </c>
      <c r="D524" s="31" t="s">
        <v>55</v>
      </c>
    </row>
    <row r="525" spans="1:4" x14ac:dyDescent="0.3">
      <c r="A525" s="63" t="s">
        <v>331</v>
      </c>
      <c r="B525" s="19">
        <v>2016</v>
      </c>
      <c r="C525" s="59" t="s">
        <v>288</v>
      </c>
      <c r="D525" s="55" t="s">
        <v>294</v>
      </c>
    </row>
    <row r="526" spans="1:4" x14ac:dyDescent="0.3">
      <c r="C526" s="30" t="s">
        <v>0</v>
      </c>
      <c r="D526" s="72" t="s">
        <v>602</v>
      </c>
    </row>
    <row r="527" spans="1:4" x14ac:dyDescent="0.3">
      <c r="C527" s="30" t="s">
        <v>1</v>
      </c>
      <c r="D527" s="31" t="s">
        <v>603</v>
      </c>
    </row>
    <row r="528" spans="1:4" x14ac:dyDescent="0.3">
      <c r="A528" s="107"/>
      <c r="B528" s="107"/>
      <c r="C528" s="30" t="s">
        <v>2</v>
      </c>
      <c r="D528" s="31" t="s">
        <v>230</v>
      </c>
    </row>
    <row r="529" spans="1:4" x14ac:dyDescent="0.3">
      <c r="C529" s="30" t="s">
        <v>3</v>
      </c>
      <c r="D529" s="31" t="s">
        <v>604</v>
      </c>
    </row>
    <row r="530" spans="1:4" x14ac:dyDescent="0.3">
      <c r="C530" s="30" t="s">
        <v>4</v>
      </c>
      <c r="D530" s="31" t="s">
        <v>605</v>
      </c>
    </row>
    <row r="531" spans="1:4" ht="27.6" x14ac:dyDescent="0.3">
      <c r="C531" s="30" t="s">
        <v>5</v>
      </c>
      <c r="D531" s="31" t="s">
        <v>606</v>
      </c>
    </row>
    <row r="532" spans="1:4" x14ac:dyDescent="0.3">
      <c r="C532" s="30" t="s">
        <v>6</v>
      </c>
      <c r="D532" s="31" t="s">
        <v>55</v>
      </c>
    </row>
    <row r="533" spans="1:4" x14ac:dyDescent="0.3">
      <c r="A533" s="22" t="s">
        <v>332</v>
      </c>
      <c r="B533" s="28">
        <v>2008</v>
      </c>
      <c r="C533" s="28" t="s">
        <v>20</v>
      </c>
      <c r="D533" s="36" t="s">
        <v>19</v>
      </c>
    </row>
    <row r="534" spans="1:4" x14ac:dyDescent="0.3">
      <c r="C534" s="33" t="s">
        <v>0</v>
      </c>
      <c r="D534" s="37" t="s">
        <v>81</v>
      </c>
    </row>
    <row r="535" spans="1:4" x14ac:dyDescent="0.3">
      <c r="C535" s="33" t="s">
        <v>1</v>
      </c>
      <c r="D535" s="37" t="s">
        <v>82</v>
      </c>
    </row>
    <row r="536" spans="1:4" x14ac:dyDescent="0.3">
      <c r="C536" s="33" t="s">
        <v>2</v>
      </c>
      <c r="D536" s="37" t="s">
        <v>83</v>
      </c>
    </row>
    <row r="537" spans="1:4" x14ac:dyDescent="0.3">
      <c r="C537" s="33" t="s">
        <v>3</v>
      </c>
      <c r="D537" s="37" t="s">
        <v>84</v>
      </c>
    </row>
    <row r="538" spans="1:4" x14ac:dyDescent="0.3">
      <c r="C538" s="33" t="s">
        <v>4</v>
      </c>
      <c r="D538" s="37" t="s">
        <v>85</v>
      </c>
    </row>
    <row r="539" spans="1:4" x14ac:dyDescent="0.3">
      <c r="C539" s="33" t="s">
        <v>5</v>
      </c>
      <c r="D539" s="38"/>
    </row>
    <row r="540" spans="1:4" x14ac:dyDescent="0.3">
      <c r="A540" s="107"/>
      <c r="B540" s="107"/>
      <c r="C540" s="30" t="s">
        <v>6</v>
      </c>
      <c r="D540" s="31"/>
    </row>
    <row r="541" spans="1:4" x14ac:dyDescent="0.3">
      <c r="A541" s="63" t="s">
        <v>333</v>
      </c>
      <c r="B541" s="19">
        <v>2009</v>
      </c>
      <c r="C541" s="59" t="s">
        <v>231</v>
      </c>
      <c r="D541" s="55" t="s">
        <v>269</v>
      </c>
    </row>
    <row r="542" spans="1:4" x14ac:dyDescent="0.3">
      <c r="C542" s="30" t="s">
        <v>0</v>
      </c>
      <c r="D542" s="72" t="s">
        <v>800</v>
      </c>
    </row>
    <row r="543" spans="1:4" x14ac:dyDescent="0.3">
      <c r="C543" s="30" t="s">
        <v>1</v>
      </c>
      <c r="D543" s="31" t="s">
        <v>799</v>
      </c>
    </row>
    <row r="544" spans="1:4" x14ac:dyDescent="0.3">
      <c r="C544" s="30" t="s">
        <v>2</v>
      </c>
      <c r="D544" s="31" t="s">
        <v>499</v>
      </c>
    </row>
    <row r="545" spans="1:4" x14ac:dyDescent="0.3">
      <c r="C545" s="30" t="s">
        <v>3</v>
      </c>
      <c r="D545" s="31" t="s">
        <v>516</v>
      </c>
    </row>
    <row r="546" spans="1:4" x14ac:dyDescent="0.3">
      <c r="C546" s="30" t="s">
        <v>4</v>
      </c>
      <c r="D546" s="31" t="s">
        <v>798</v>
      </c>
    </row>
    <row r="547" spans="1:4" x14ac:dyDescent="0.3">
      <c r="C547" s="30" t="s">
        <v>5</v>
      </c>
      <c r="D547" s="31" t="s">
        <v>797</v>
      </c>
    </row>
    <row r="548" spans="1:4" x14ac:dyDescent="0.3">
      <c r="C548" s="30" t="s">
        <v>6</v>
      </c>
      <c r="D548" s="31"/>
    </row>
    <row r="549" spans="1:4" x14ac:dyDescent="0.3">
      <c r="A549" s="63" t="s">
        <v>334</v>
      </c>
      <c r="B549" s="64">
        <v>2013</v>
      </c>
      <c r="C549" s="64" t="s">
        <v>22</v>
      </c>
      <c r="D549" s="66" t="s">
        <v>37</v>
      </c>
    </row>
    <row r="550" spans="1:4" x14ac:dyDescent="0.3">
      <c r="C550" s="30" t="s">
        <v>0</v>
      </c>
      <c r="D550" s="72" t="s">
        <v>677</v>
      </c>
    </row>
    <row r="551" spans="1:4" ht="27.6" x14ac:dyDescent="0.3">
      <c r="C551" s="30" t="s">
        <v>1</v>
      </c>
      <c r="D551" s="31" t="s">
        <v>678</v>
      </c>
    </row>
    <row r="552" spans="1:4" x14ac:dyDescent="0.3">
      <c r="C552" s="30" t="s">
        <v>2</v>
      </c>
      <c r="D552" s="31" t="s">
        <v>499</v>
      </c>
    </row>
    <row r="553" spans="1:4" x14ac:dyDescent="0.3">
      <c r="C553" s="30" t="s">
        <v>3</v>
      </c>
      <c r="D553" s="31" t="s">
        <v>463</v>
      </c>
    </row>
    <row r="554" spans="1:4" x14ac:dyDescent="0.3">
      <c r="C554" s="30" t="s">
        <v>4</v>
      </c>
      <c r="D554" s="31" t="s">
        <v>679</v>
      </c>
    </row>
    <row r="555" spans="1:4" x14ac:dyDescent="0.3">
      <c r="C555" s="30" t="s">
        <v>5</v>
      </c>
      <c r="D555" s="31" t="s">
        <v>680</v>
      </c>
    </row>
    <row r="556" spans="1:4" x14ac:dyDescent="0.3">
      <c r="A556" s="107"/>
      <c r="B556" s="107"/>
      <c r="C556" s="30" t="s">
        <v>6</v>
      </c>
      <c r="D556" s="31" t="s">
        <v>681</v>
      </c>
    </row>
    <row r="557" spans="1:4" x14ac:dyDescent="0.3">
      <c r="A557" s="63" t="s">
        <v>335</v>
      </c>
      <c r="B557" s="2">
        <v>2006</v>
      </c>
      <c r="C557" s="59" t="s">
        <v>231</v>
      </c>
      <c r="D557" s="55" t="s">
        <v>278</v>
      </c>
    </row>
    <row r="558" spans="1:4" x14ac:dyDescent="0.3">
      <c r="C558" s="30" t="s">
        <v>0</v>
      </c>
      <c r="D558" s="72" t="s">
        <v>611</v>
      </c>
    </row>
    <row r="559" spans="1:4" x14ac:dyDescent="0.3">
      <c r="C559" s="30" t="s">
        <v>1</v>
      </c>
      <c r="D559" s="31" t="s">
        <v>612</v>
      </c>
    </row>
    <row r="560" spans="1:4" x14ac:dyDescent="0.3">
      <c r="C560" s="30" t="s">
        <v>2</v>
      </c>
      <c r="D560" s="31" t="s">
        <v>499</v>
      </c>
    </row>
    <row r="561" spans="1:4" x14ac:dyDescent="0.3">
      <c r="C561" s="30" t="s">
        <v>3</v>
      </c>
      <c r="D561" s="31" t="s">
        <v>463</v>
      </c>
    </row>
    <row r="562" spans="1:4" x14ac:dyDescent="0.3">
      <c r="A562" s="107"/>
      <c r="B562" s="107"/>
      <c r="C562" s="30" t="s">
        <v>4</v>
      </c>
      <c r="D562" s="31" t="s">
        <v>613</v>
      </c>
    </row>
    <row r="563" spans="1:4" x14ac:dyDescent="0.3">
      <c r="C563" s="30" t="s">
        <v>5</v>
      </c>
      <c r="D563" s="31" t="s">
        <v>614</v>
      </c>
    </row>
    <row r="564" spans="1:4" x14ac:dyDescent="0.3">
      <c r="C564" s="30" t="s">
        <v>6</v>
      </c>
      <c r="D564" s="31"/>
    </row>
    <row r="565" spans="1:4" x14ac:dyDescent="0.3">
      <c r="A565" s="63" t="s">
        <v>336</v>
      </c>
      <c r="B565" s="19">
        <v>2009</v>
      </c>
      <c r="C565" s="59" t="s">
        <v>231</v>
      </c>
      <c r="D565" s="55" t="s">
        <v>268</v>
      </c>
    </row>
    <row r="566" spans="1:4" x14ac:dyDescent="0.3">
      <c r="C566" s="30" t="s">
        <v>0</v>
      </c>
      <c r="D566" s="72" t="s">
        <v>793</v>
      </c>
    </row>
    <row r="567" spans="1:4" ht="27.6" x14ac:dyDescent="0.3">
      <c r="C567" s="30" t="s">
        <v>1</v>
      </c>
      <c r="D567" s="31" t="s">
        <v>794</v>
      </c>
    </row>
    <row r="568" spans="1:4" x14ac:dyDescent="0.3">
      <c r="C568" s="30" t="s">
        <v>2</v>
      </c>
      <c r="D568" s="31" t="s">
        <v>499</v>
      </c>
    </row>
    <row r="569" spans="1:4" x14ac:dyDescent="0.3">
      <c r="C569" s="30" t="s">
        <v>3</v>
      </c>
      <c r="D569" s="31" t="s">
        <v>604</v>
      </c>
    </row>
    <row r="570" spans="1:4" x14ac:dyDescent="0.3">
      <c r="C570" s="30" t="s">
        <v>4</v>
      </c>
      <c r="D570" s="31" t="s">
        <v>795</v>
      </c>
    </row>
    <row r="571" spans="1:4" x14ac:dyDescent="0.3">
      <c r="C571" s="30" t="s">
        <v>5</v>
      </c>
      <c r="D571" s="31" t="s">
        <v>796</v>
      </c>
    </row>
    <row r="572" spans="1:4" x14ac:dyDescent="0.3">
      <c r="A572" s="107"/>
      <c r="B572" s="107"/>
      <c r="C572" s="30" t="s">
        <v>6</v>
      </c>
      <c r="D572" s="31" t="s">
        <v>55</v>
      </c>
    </row>
    <row r="573" spans="1:4" x14ac:dyDescent="0.3">
      <c r="A573" s="63" t="s">
        <v>337</v>
      </c>
      <c r="B573" s="19">
        <v>1995</v>
      </c>
      <c r="C573" s="59" t="s">
        <v>231</v>
      </c>
      <c r="D573" s="55" t="s">
        <v>287</v>
      </c>
    </row>
    <row r="574" spans="1:4" x14ac:dyDescent="0.3">
      <c r="C574" s="30" t="s">
        <v>0</v>
      </c>
      <c r="D574" s="72" t="s">
        <v>607</v>
      </c>
    </row>
    <row r="575" spans="1:4" x14ac:dyDescent="0.3">
      <c r="C575" s="30" t="s">
        <v>1</v>
      </c>
      <c r="D575" s="31" t="s">
        <v>608</v>
      </c>
    </row>
    <row r="576" spans="1:4" x14ac:dyDescent="0.3">
      <c r="C576" s="30" t="s">
        <v>2</v>
      </c>
      <c r="D576" s="31" t="s">
        <v>609</v>
      </c>
    </row>
    <row r="577" spans="1:4" x14ac:dyDescent="0.3">
      <c r="A577" s="107"/>
      <c r="B577" s="107"/>
      <c r="C577" s="30" t="s">
        <v>3</v>
      </c>
      <c r="D577" s="31" t="s">
        <v>604</v>
      </c>
    </row>
    <row r="578" spans="1:4" x14ac:dyDescent="0.3">
      <c r="C578" s="30" t="s">
        <v>4</v>
      </c>
      <c r="D578" s="31" t="s">
        <v>566</v>
      </c>
    </row>
    <row r="579" spans="1:4" x14ac:dyDescent="0.3">
      <c r="C579" s="30" t="s">
        <v>5</v>
      </c>
      <c r="D579" s="31" t="s">
        <v>610</v>
      </c>
    </row>
    <row r="580" spans="1:4" x14ac:dyDescent="0.3">
      <c r="C580" s="30" t="s">
        <v>6</v>
      </c>
      <c r="D580" s="31" t="s">
        <v>55</v>
      </c>
    </row>
    <row r="581" spans="1:4" x14ac:dyDescent="0.3">
      <c r="A581" s="63" t="s">
        <v>338</v>
      </c>
      <c r="B581" s="19">
        <v>2012</v>
      </c>
      <c r="C581" s="59" t="s">
        <v>288</v>
      </c>
      <c r="D581" s="55" t="s">
        <v>291</v>
      </c>
    </row>
    <row r="582" spans="1:4" x14ac:dyDescent="0.3">
      <c r="A582" s="107"/>
      <c r="B582" s="107"/>
      <c r="C582" s="30" t="s">
        <v>0</v>
      </c>
      <c r="D582" s="72" t="s">
        <v>800</v>
      </c>
    </row>
    <row r="583" spans="1:4" ht="27.6" x14ac:dyDescent="0.3">
      <c r="C583" s="30" t="s">
        <v>1</v>
      </c>
      <c r="D583" s="31" t="s">
        <v>803</v>
      </c>
    </row>
    <row r="584" spans="1:4" x14ac:dyDescent="0.3">
      <c r="C584" s="30" t="s">
        <v>2</v>
      </c>
      <c r="D584" s="31" t="s">
        <v>807</v>
      </c>
    </row>
    <row r="585" spans="1:4" x14ac:dyDescent="0.3">
      <c r="C585" s="30" t="s">
        <v>3</v>
      </c>
      <c r="D585" s="31" t="s">
        <v>805</v>
      </c>
    </row>
    <row r="586" spans="1:4" x14ac:dyDescent="0.3">
      <c r="C586" s="30" t="s">
        <v>4</v>
      </c>
      <c r="D586" s="31" t="s">
        <v>806</v>
      </c>
    </row>
    <row r="587" spans="1:4" x14ac:dyDescent="0.3">
      <c r="C587" s="30" t="s">
        <v>5</v>
      </c>
      <c r="D587" s="31" t="s">
        <v>804</v>
      </c>
    </row>
    <row r="588" spans="1:4" x14ac:dyDescent="0.3">
      <c r="C588" s="30" t="s">
        <v>6</v>
      </c>
      <c r="D588" s="31" t="s">
        <v>808</v>
      </c>
    </row>
    <row r="589" spans="1:4" x14ac:dyDescent="0.3">
      <c r="A589" s="63" t="s">
        <v>339</v>
      </c>
      <c r="B589" s="19">
        <v>2007</v>
      </c>
      <c r="C589" s="59" t="s">
        <v>231</v>
      </c>
      <c r="D589" s="55" t="s">
        <v>276</v>
      </c>
    </row>
    <row r="590" spans="1:4" x14ac:dyDescent="0.3">
      <c r="C590" s="30" t="s">
        <v>0</v>
      </c>
      <c r="D590" s="110" t="s">
        <v>459</v>
      </c>
    </row>
    <row r="591" spans="1:4" x14ac:dyDescent="0.3">
      <c r="C591" s="30" t="s">
        <v>1</v>
      </c>
      <c r="D591" s="31" t="s">
        <v>460</v>
      </c>
    </row>
    <row r="592" spans="1:4" x14ac:dyDescent="0.3">
      <c r="C592" s="30" t="s">
        <v>2</v>
      </c>
      <c r="D592" s="31" t="s">
        <v>462</v>
      </c>
    </row>
    <row r="593" spans="1:4" x14ac:dyDescent="0.3">
      <c r="C593" s="30" t="s">
        <v>3</v>
      </c>
      <c r="D593" s="31" t="s">
        <v>463</v>
      </c>
    </row>
    <row r="594" spans="1:4" x14ac:dyDescent="0.3">
      <c r="C594" s="30" t="s">
        <v>4</v>
      </c>
      <c r="D594" s="31" t="s">
        <v>464</v>
      </c>
    </row>
    <row r="595" spans="1:4" ht="27.6" x14ac:dyDescent="0.3">
      <c r="C595" s="30" t="s">
        <v>5</v>
      </c>
      <c r="D595" s="31" t="s">
        <v>465</v>
      </c>
    </row>
    <row r="596" spans="1:4" x14ac:dyDescent="0.3">
      <c r="A596" s="107"/>
      <c r="B596" s="107"/>
      <c r="C596" s="30" t="s">
        <v>6</v>
      </c>
      <c r="D596" s="31" t="s">
        <v>55</v>
      </c>
    </row>
    <row r="597" spans="1:4" x14ac:dyDescent="0.3">
      <c r="A597" s="63" t="s">
        <v>340</v>
      </c>
      <c r="B597" s="19">
        <v>2008</v>
      </c>
      <c r="C597" s="59" t="s">
        <v>231</v>
      </c>
      <c r="D597" s="55" t="s">
        <v>274</v>
      </c>
    </row>
    <row r="598" spans="1:4" x14ac:dyDescent="0.3">
      <c r="C598" s="30" t="s">
        <v>0</v>
      </c>
      <c r="D598" s="31" t="s">
        <v>813</v>
      </c>
    </row>
    <row r="599" spans="1:4" ht="27.6" x14ac:dyDescent="0.3">
      <c r="A599" s="107"/>
      <c r="B599" s="107"/>
      <c r="C599" s="30" t="s">
        <v>1</v>
      </c>
      <c r="D599" s="31" t="s">
        <v>814</v>
      </c>
    </row>
    <row r="600" spans="1:4" x14ac:dyDescent="0.3">
      <c r="C600" s="30" t="s">
        <v>2</v>
      </c>
      <c r="D600" s="31" t="s">
        <v>499</v>
      </c>
    </row>
    <row r="601" spans="1:4" x14ac:dyDescent="0.3">
      <c r="C601" s="30" t="s">
        <v>3</v>
      </c>
      <c r="D601" s="31" t="s">
        <v>816</v>
      </c>
    </row>
    <row r="602" spans="1:4" x14ac:dyDescent="0.3">
      <c r="C602" s="30" t="s">
        <v>4</v>
      </c>
      <c r="D602" s="31" t="s">
        <v>817</v>
      </c>
    </row>
    <row r="603" spans="1:4" ht="27.6" x14ac:dyDescent="0.3">
      <c r="C603" s="30" t="s">
        <v>5</v>
      </c>
      <c r="D603" s="31" t="s">
        <v>815</v>
      </c>
    </row>
    <row r="604" spans="1:4" x14ac:dyDescent="0.3">
      <c r="C604" s="30" t="s">
        <v>6</v>
      </c>
      <c r="D604" s="31" t="s">
        <v>55</v>
      </c>
    </row>
    <row r="605" spans="1:4" x14ac:dyDescent="0.3">
      <c r="A605" s="63" t="s">
        <v>341</v>
      </c>
      <c r="B605" s="19">
        <v>2015</v>
      </c>
      <c r="C605" s="59" t="s">
        <v>231</v>
      </c>
      <c r="D605" s="12" t="s">
        <v>237</v>
      </c>
    </row>
    <row r="606" spans="1:4" x14ac:dyDescent="0.3">
      <c r="C606" s="30" t="s">
        <v>0</v>
      </c>
      <c r="D606" s="76" t="s">
        <v>468</v>
      </c>
    </row>
    <row r="607" spans="1:4" ht="27.6" x14ac:dyDescent="0.3">
      <c r="C607" s="30" t="s">
        <v>1</v>
      </c>
      <c r="D607" s="31" t="s">
        <v>469</v>
      </c>
    </row>
    <row r="608" spans="1:4" x14ac:dyDescent="0.3">
      <c r="C608" s="30" t="s">
        <v>2</v>
      </c>
      <c r="D608" s="31" t="s">
        <v>470</v>
      </c>
    </row>
    <row r="609" spans="1:4" x14ac:dyDescent="0.3">
      <c r="C609" s="30" t="s">
        <v>3</v>
      </c>
      <c r="D609" s="31" t="s">
        <v>471</v>
      </c>
    </row>
    <row r="610" spans="1:4" x14ac:dyDescent="0.3">
      <c r="C610" s="30" t="s">
        <v>4</v>
      </c>
      <c r="D610" s="31" t="s">
        <v>472</v>
      </c>
    </row>
    <row r="611" spans="1:4" ht="27.6" x14ac:dyDescent="0.3">
      <c r="C611" s="30" t="s">
        <v>5</v>
      </c>
      <c r="D611" s="31" t="s">
        <v>474</v>
      </c>
    </row>
    <row r="612" spans="1:4" ht="27.6" x14ac:dyDescent="0.3">
      <c r="C612" s="30" t="s">
        <v>6</v>
      </c>
      <c r="D612" s="31" t="s">
        <v>473</v>
      </c>
    </row>
    <row r="613" spans="1:4" x14ac:dyDescent="0.3">
      <c r="A613" s="63" t="s">
        <v>342</v>
      </c>
      <c r="B613" s="20">
        <v>2006</v>
      </c>
      <c r="C613" s="64" t="s">
        <v>22</v>
      </c>
      <c r="D613" s="66" t="s">
        <v>202</v>
      </c>
    </row>
    <row r="614" spans="1:4" x14ac:dyDescent="0.3">
      <c r="C614" s="30" t="s">
        <v>0</v>
      </c>
      <c r="D614" s="72" t="s">
        <v>684</v>
      </c>
    </row>
    <row r="615" spans="1:4" x14ac:dyDescent="0.3">
      <c r="C615" s="30" t="s">
        <v>1</v>
      </c>
      <c r="D615" s="31" t="s">
        <v>685</v>
      </c>
    </row>
    <row r="616" spans="1:4" x14ac:dyDescent="0.3">
      <c r="C616" s="30" t="s">
        <v>2</v>
      </c>
      <c r="D616" s="31" t="s">
        <v>230</v>
      </c>
    </row>
    <row r="617" spans="1:4" x14ac:dyDescent="0.3">
      <c r="C617" s="30" t="s">
        <v>3</v>
      </c>
      <c r="D617" s="31" t="s">
        <v>463</v>
      </c>
    </row>
    <row r="618" spans="1:4" x14ac:dyDescent="0.3">
      <c r="C618" s="30" t="s">
        <v>4</v>
      </c>
      <c r="D618" s="31" t="s">
        <v>686</v>
      </c>
    </row>
    <row r="619" spans="1:4" x14ac:dyDescent="0.3">
      <c r="C619" s="30" t="s">
        <v>5</v>
      </c>
      <c r="D619" s="31" t="s">
        <v>687</v>
      </c>
    </row>
    <row r="620" spans="1:4" x14ac:dyDescent="0.3">
      <c r="C620" s="30" t="s">
        <v>6</v>
      </c>
      <c r="D620" s="31" t="s">
        <v>55</v>
      </c>
    </row>
    <row r="621" spans="1:4" x14ac:dyDescent="0.3">
      <c r="A621" s="22" t="s">
        <v>343</v>
      </c>
      <c r="B621" s="40">
        <v>2002</v>
      </c>
      <c r="C621" s="40" t="s">
        <v>20</v>
      </c>
      <c r="D621" s="32" t="s">
        <v>29</v>
      </c>
    </row>
    <row r="622" spans="1:4" x14ac:dyDescent="0.3">
      <c r="B622" s="43"/>
      <c r="C622" s="30" t="s">
        <v>0</v>
      </c>
      <c r="D622" s="31" t="s">
        <v>56</v>
      </c>
    </row>
    <row r="623" spans="1:4" x14ac:dyDescent="0.3">
      <c r="B623" s="43"/>
      <c r="C623" s="30" t="s">
        <v>1</v>
      </c>
      <c r="D623" s="31" t="s">
        <v>57</v>
      </c>
    </row>
    <row r="624" spans="1:4" x14ac:dyDescent="0.3">
      <c r="B624" s="43"/>
      <c r="C624" s="30" t="s">
        <v>2</v>
      </c>
      <c r="D624" s="31" t="s">
        <v>64</v>
      </c>
    </row>
    <row r="625" spans="1:4" x14ac:dyDescent="0.3">
      <c r="B625" s="43"/>
      <c r="C625" s="30" t="s">
        <v>3</v>
      </c>
      <c r="D625" s="31" t="s">
        <v>58</v>
      </c>
    </row>
    <row r="626" spans="1:4" ht="41.4" x14ac:dyDescent="0.3">
      <c r="A626" s="107"/>
      <c r="B626" s="108"/>
      <c r="C626" s="30" t="s">
        <v>4</v>
      </c>
      <c r="D626" s="31" t="s">
        <v>59</v>
      </c>
    </row>
    <row r="627" spans="1:4" x14ac:dyDescent="0.3">
      <c r="B627" s="43"/>
      <c r="C627" s="30" t="s">
        <v>5</v>
      </c>
      <c r="D627" s="31" t="s">
        <v>60</v>
      </c>
    </row>
    <row r="628" spans="1:4" ht="27.6" x14ac:dyDescent="0.3">
      <c r="B628" s="43"/>
      <c r="C628" s="30" t="s">
        <v>6</v>
      </c>
      <c r="D628" s="31" t="s">
        <v>61</v>
      </c>
    </row>
    <row r="629" spans="1:4" x14ac:dyDescent="0.3">
      <c r="A629" s="63" t="s">
        <v>344</v>
      </c>
      <c r="B629" s="19">
        <v>2011</v>
      </c>
      <c r="C629" s="59" t="s">
        <v>231</v>
      </c>
      <c r="D629" s="55" t="s">
        <v>258</v>
      </c>
    </row>
    <row r="630" spans="1:4" x14ac:dyDescent="0.3">
      <c r="C630" s="30" t="s">
        <v>0</v>
      </c>
      <c r="D630" s="31" t="s">
        <v>883</v>
      </c>
    </row>
    <row r="631" spans="1:4" x14ac:dyDescent="0.3">
      <c r="C631" s="30" t="s">
        <v>1</v>
      </c>
      <c r="D631" s="31" t="s">
        <v>884</v>
      </c>
    </row>
    <row r="632" spans="1:4" x14ac:dyDescent="0.3">
      <c r="C632" s="30" t="s">
        <v>2</v>
      </c>
      <c r="D632" s="31" t="s">
        <v>105</v>
      </c>
    </row>
    <row r="633" spans="1:4" x14ac:dyDescent="0.3">
      <c r="A633" s="107"/>
      <c r="B633" s="107"/>
      <c r="C633" s="30" t="s">
        <v>3</v>
      </c>
      <c r="D633" s="31" t="s">
        <v>516</v>
      </c>
    </row>
    <row r="634" spans="1:4" x14ac:dyDescent="0.3">
      <c r="C634" s="30" t="s">
        <v>4</v>
      </c>
      <c r="D634" s="31" t="s">
        <v>516</v>
      </c>
    </row>
    <row r="635" spans="1:4" x14ac:dyDescent="0.3">
      <c r="C635" s="30" t="s">
        <v>5</v>
      </c>
      <c r="D635" s="31" t="s">
        <v>885</v>
      </c>
    </row>
    <row r="636" spans="1:4" x14ac:dyDescent="0.3">
      <c r="C636" s="30" t="s">
        <v>6</v>
      </c>
      <c r="D636" s="31" t="s">
        <v>55</v>
      </c>
    </row>
    <row r="637" spans="1:4" x14ac:dyDescent="0.3">
      <c r="A637" s="63" t="s">
        <v>345</v>
      </c>
      <c r="B637" s="65">
        <v>2015</v>
      </c>
      <c r="C637" s="64" t="s">
        <v>22</v>
      </c>
      <c r="D637" s="66" t="s">
        <v>45</v>
      </c>
    </row>
    <row r="638" spans="1:4" x14ac:dyDescent="0.3">
      <c r="A638" s="107"/>
      <c r="B638" s="107"/>
      <c r="C638" s="30" t="s">
        <v>0</v>
      </c>
      <c r="D638" s="72" t="s">
        <v>688</v>
      </c>
    </row>
    <row r="639" spans="1:4" x14ac:dyDescent="0.3">
      <c r="C639" s="30" t="s">
        <v>1</v>
      </c>
      <c r="D639" s="31" t="s">
        <v>691</v>
      </c>
    </row>
    <row r="640" spans="1:4" x14ac:dyDescent="0.3">
      <c r="C640" s="30" t="s">
        <v>2</v>
      </c>
      <c r="D640" s="31" t="s">
        <v>696</v>
      </c>
    </row>
    <row r="641" spans="1:4" x14ac:dyDescent="0.3">
      <c r="C641" s="30" t="s">
        <v>3</v>
      </c>
      <c r="D641" s="31" t="s">
        <v>695</v>
      </c>
    </row>
    <row r="642" spans="1:4" x14ac:dyDescent="0.3">
      <c r="C642" s="30" t="s">
        <v>4</v>
      </c>
      <c r="D642" s="31" t="s">
        <v>694</v>
      </c>
    </row>
    <row r="643" spans="1:4" ht="27.6" x14ac:dyDescent="0.3">
      <c r="C643" s="30" t="s">
        <v>5</v>
      </c>
      <c r="D643" s="31" t="s">
        <v>692</v>
      </c>
    </row>
    <row r="644" spans="1:4" x14ac:dyDescent="0.3">
      <c r="C644" s="30" t="s">
        <v>6</v>
      </c>
      <c r="D644" s="31" t="s">
        <v>693</v>
      </c>
    </row>
    <row r="645" spans="1:4" x14ac:dyDescent="0.3">
      <c r="A645" s="22" t="s">
        <v>346</v>
      </c>
      <c r="B645" s="40">
        <v>2011</v>
      </c>
      <c r="C645" s="40" t="s">
        <v>22</v>
      </c>
      <c r="D645" s="32" t="s">
        <v>38</v>
      </c>
    </row>
    <row r="646" spans="1:4" x14ac:dyDescent="0.3">
      <c r="B646" s="43"/>
      <c r="C646" s="30" t="s">
        <v>0</v>
      </c>
      <c r="D646" s="31" t="s">
        <v>115</v>
      </c>
    </row>
    <row r="647" spans="1:4" ht="27.6" x14ac:dyDescent="0.3">
      <c r="B647" s="43"/>
      <c r="C647" s="30" t="s">
        <v>1</v>
      </c>
      <c r="D647" s="31" t="s">
        <v>113</v>
      </c>
    </row>
    <row r="648" spans="1:4" x14ac:dyDescent="0.3">
      <c r="B648" s="43"/>
      <c r="C648" s="30" t="s">
        <v>2</v>
      </c>
      <c r="D648" s="31" t="s">
        <v>112</v>
      </c>
    </row>
    <row r="649" spans="1:4" ht="27.6" x14ac:dyDescent="0.3">
      <c r="B649" s="43"/>
      <c r="C649" s="30" t="s">
        <v>3</v>
      </c>
      <c r="D649" s="31" t="s">
        <v>114</v>
      </c>
    </row>
    <row r="650" spans="1:4" x14ac:dyDescent="0.3">
      <c r="A650" s="107"/>
      <c r="B650" s="108"/>
      <c r="C650" s="30" t="s">
        <v>4</v>
      </c>
      <c r="D650" s="31" t="s">
        <v>55</v>
      </c>
    </row>
    <row r="651" spans="1:4" x14ac:dyDescent="0.3">
      <c r="B651" s="43"/>
      <c r="C651" s="30" t="s">
        <v>5</v>
      </c>
      <c r="D651" s="31" t="s">
        <v>55</v>
      </c>
    </row>
    <row r="652" spans="1:4" x14ac:dyDescent="0.3">
      <c r="B652" s="43"/>
      <c r="C652" s="30" t="s">
        <v>6</v>
      </c>
      <c r="D652" s="31" t="s">
        <v>55</v>
      </c>
    </row>
    <row r="653" spans="1:4" x14ac:dyDescent="0.3">
      <c r="A653" s="63" t="s">
        <v>347</v>
      </c>
      <c r="B653" s="19">
        <v>2009</v>
      </c>
      <c r="C653" s="59" t="s">
        <v>231</v>
      </c>
      <c r="D653" s="55" t="s">
        <v>263</v>
      </c>
    </row>
    <row r="654" spans="1:4" x14ac:dyDescent="0.3">
      <c r="A654" s="107"/>
      <c r="B654" s="107"/>
      <c r="C654" s="30" t="s">
        <v>0</v>
      </c>
      <c r="D654" s="110" t="s">
        <v>475</v>
      </c>
    </row>
    <row r="655" spans="1:4" ht="27.6" x14ac:dyDescent="0.3">
      <c r="C655" s="30" t="s">
        <v>1</v>
      </c>
      <c r="D655" s="31" t="s">
        <v>476</v>
      </c>
    </row>
    <row r="656" spans="1:4" x14ac:dyDescent="0.3">
      <c r="C656" s="30" t="s">
        <v>2</v>
      </c>
      <c r="D656" s="31" t="s">
        <v>477</v>
      </c>
    </row>
    <row r="657" spans="1:4" x14ac:dyDescent="0.3">
      <c r="C657" s="30" t="s">
        <v>3</v>
      </c>
      <c r="D657" s="31" t="s">
        <v>478</v>
      </c>
    </row>
    <row r="658" spans="1:4" x14ac:dyDescent="0.3">
      <c r="C658" s="30" t="s">
        <v>4</v>
      </c>
      <c r="D658" s="31" t="s">
        <v>1193</v>
      </c>
    </row>
    <row r="659" spans="1:4" x14ac:dyDescent="0.3">
      <c r="C659" s="30" t="s">
        <v>5</v>
      </c>
      <c r="D659" s="31" t="s">
        <v>479</v>
      </c>
    </row>
    <row r="660" spans="1:4" x14ac:dyDescent="0.3">
      <c r="C660" s="30" t="s">
        <v>6</v>
      </c>
      <c r="D660" s="31" t="s">
        <v>55</v>
      </c>
    </row>
    <row r="661" spans="1:4" x14ac:dyDescent="0.3">
      <c r="A661" s="63" t="s">
        <v>348</v>
      </c>
      <c r="B661" s="19">
        <v>2011</v>
      </c>
      <c r="C661" s="59" t="s">
        <v>231</v>
      </c>
      <c r="D661" s="12" t="s">
        <v>254</v>
      </c>
    </row>
    <row r="662" spans="1:4" x14ac:dyDescent="0.3">
      <c r="A662" s="107"/>
      <c r="B662" s="107"/>
      <c r="C662" s="30" t="s">
        <v>0</v>
      </c>
      <c r="D662" s="72" t="s">
        <v>640</v>
      </c>
    </row>
    <row r="663" spans="1:4" ht="27.6" x14ac:dyDescent="0.3">
      <c r="C663" s="30" t="s">
        <v>1</v>
      </c>
      <c r="D663" s="31" t="s">
        <v>638</v>
      </c>
    </row>
    <row r="664" spans="1:4" x14ac:dyDescent="0.3">
      <c r="C664" s="30" t="s">
        <v>2</v>
      </c>
      <c r="D664" s="31" t="s">
        <v>642</v>
      </c>
    </row>
    <row r="665" spans="1:4" x14ac:dyDescent="0.3">
      <c r="C665" s="30" t="s">
        <v>3</v>
      </c>
      <c r="D665" s="31" t="s">
        <v>463</v>
      </c>
    </row>
    <row r="666" spans="1:4" ht="27.6" x14ac:dyDescent="0.3">
      <c r="C666" s="30" t="s">
        <v>4</v>
      </c>
      <c r="D666" s="31" t="s">
        <v>643</v>
      </c>
    </row>
    <row r="667" spans="1:4" x14ac:dyDescent="0.3">
      <c r="C667" s="30" t="s">
        <v>5</v>
      </c>
      <c r="D667" s="31" t="s">
        <v>644</v>
      </c>
    </row>
    <row r="668" spans="1:4" x14ac:dyDescent="0.3">
      <c r="C668" s="30" t="s">
        <v>6</v>
      </c>
      <c r="D668" s="31" t="s">
        <v>103</v>
      </c>
    </row>
    <row r="669" spans="1:4" x14ac:dyDescent="0.3">
      <c r="A669" s="63" t="s">
        <v>349</v>
      </c>
      <c r="B669" s="20">
        <v>2009</v>
      </c>
      <c r="C669" s="64" t="s">
        <v>22</v>
      </c>
      <c r="D669" s="66" t="s">
        <v>42</v>
      </c>
    </row>
    <row r="670" spans="1:4" x14ac:dyDescent="0.3">
      <c r="C670" s="30" t="s">
        <v>0</v>
      </c>
      <c r="D670" s="72" t="s">
        <v>698</v>
      </c>
    </row>
    <row r="671" spans="1:4" ht="27.6" x14ac:dyDescent="0.3">
      <c r="A671" s="107"/>
      <c r="B671" s="107"/>
      <c r="C671" s="30" t="s">
        <v>1</v>
      </c>
      <c r="D671" s="31" t="s">
        <v>701</v>
      </c>
    </row>
    <row r="672" spans="1:4" x14ac:dyDescent="0.3">
      <c r="C672" s="30" t="s">
        <v>2</v>
      </c>
      <c r="D672" s="31" t="s">
        <v>527</v>
      </c>
    </row>
    <row r="673" spans="1:4" x14ac:dyDescent="0.3">
      <c r="C673" s="30" t="s">
        <v>3</v>
      </c>
      <c r="D673" s="31" t="s">
        <v>600</v>
      </c>
    </row>
    <row r="674" spans="1:4" x14ac:dyDescent="0.3">
      <c r="C674" s="30" t="s">
        <v>4</v>
      </c>
      <c r="D674" s="31" t="s">
        <v>702</v>
      </c>
    </row>
    <row r="675" spans="1:4" x14ac:dyDescent="0.3">
      <c r="C675" s="30" t="s">
        <v>5</v>
      </c>
      <c r="D675" s="31" t="s">
        <v>700</v>
      </c>
    </row>
    <row r="676" spans="1:4" x14ac:dyDescent="0.3">
      <c r="C676" s="30" t="s">
        <v>6</v>
      </c>
      <c r="D676" s="31" t="s">
        <v>55</v>
      </c>
    </row>
    <row r="677" spans="1:4" x14ac:dyDescent="0.3">
      <c r="A677" s="22" t="s">
        <v>350</v>
      </c>
      <c r="B677" s="41">
        <v>2012</v>
      </c>
      <c r="C677" s="40" t="s">
        <v>22</v>
      </c>
      <c r="D677" s="32" t="s">
        <v>44</v>
      </c>
    </row>
    <row r="678" spans="1:4" x14ac:dyDescent="0.3">
      <c r="A678" s="107"/>
      <c r="B678" s="107"/>
      <c r="C678" s="30" t="s">
        <v>0</v>
      </c>
      <c r="D678" s="31" t="s">
        <v>126</v>
      </c>
    </row>
    <row r="679" spans="1:4" x14ac:dyDescent="0.3">
      <c r="C679" s="30" t="s">
        <v>1</v>
      </c>
      <c r="D679" s="31" t="s">
        <v>127</v>
      </c>
    </row>
    <row r="680" spans="1:4" x14ac:dyDescent="0.3">
      <c r="C680" s="30" t="s">
        <v>2</v>
      </c>
      <c r="D680" s="31" t="s">
        <v>227</v>
      </c>
    </row>
    <row r="681" spans="1:4" ht="27.6" x14ac:dyDescent="0.3">
      <c r="C681" s="30" t="s">
        <v>3</v>
      </c>
      <c r="D681" s="31" t="s">
        <v>128</v>
      </c>
    </row>
    <row r="682" spans="1:4" ht="69" x14ac:dyDescent="0.3">
      <c r="C682" s="30" t="s">
        <v>4</v>
      </c>
      <c r="D682" s="31" t="s">
        <v>129</v>
      </c>
    </row>
    <row r="683" spans="1:4" ht="27.6" x14ac:dyDescent="0.3">
      <c r="C683" s="30" t="s">
        <v>5</v>
      </c>
      <c r="D683" s="31" t="s">
        <v>151</v>
      </c>
    </row>
    <row r="684" spans="1:4" ht="27.6" x14ac:dyDescent="0.3">
      <c r="C684" s="30" t="s">
        <v>6</v>
      </c>
      <c r="D684" s="31" t="s">
        <v>150</v>
      </c>
    </row>
    <row r="685" spans="1:4" x14ac:dyDescent="0.3">
      <c r="A685" s="22" t="s">
        <v>351</v>
      </c>
      <c r="B685" s="6">
        <v>2011</v>
      </c>
      <c r="C685" s="28" t="s">
        <v>20</v>
      </c>
      <c r="D685" s="36" t="s">
        <v>34</v>
      </c>
    </row>
    <row r="686" spans="1:4" x14ac:dyDescent="0.3">
      <c r="C686" s="39" t="s">
        <v>0</v>
      </c>
      <c r="D686" s="37" t="s">
        <v>90</v>
      </c>
    </row>
    <row r="687" spans="1:4" ht="26.4" x14ac:dyDescent="0.3">
      <c r="A687" s="107"/>
      <c r="B687" s="107"/>
      <c r="C687" s="30" t="s">
        <v>1</v>
      </c>
      <c r="D687" s="37" t="s">
        <v>91</v>
      </c>
    </row>
    <row r="688" spans="1:4" x14ac:dyDescent="0.3">
      <c r="C688" s="30" t="s">
        <v>2</v>
      </c>
      <c r="D688" s="37" t="s">
        <v>92</v>
      </c>
    </row>
    <row r="689" spans="1:4" x14ac:dyDescent="0.3">
      <c r="C689" s="30" t="s">
        <v>3</v>
      </c>
      <c r="D689" s="37" t="s">
        <v>93</v>
      </c>
    </row>
    <row r="690" spans="1:4" ht="26.4" x14ac:dyDescent="0.3">
      <c r="C690" s="30" t="s">
        <v>4</v>
      </c>
      <c r="D690" s="37" t="s">
        <v>94</v>
      </c>
    </row>
    <row r="691" spans="1:4" x14ac:dyDescent="0.3">
      <c r="C691" s="30" t="s">
        <v>5</v>
      </c>
      <c r="D691" s="31" t="s">
        <v>55</v>
      </c>
    </row>
    <row r="692" spans="1:4" x14ac:dyDescent="0.3">
      <c r="C692" s="30" t="s">
        <v>6</v>
      </c>
      <c r="D692" s="31" t="s">
        <v>55</v>
      </c>
    </row>
    <row r="693" spans="1:4" x14ac:dyDescent="0.3">
      <c r="A693" s="63" t="s">
        <v>352</v>
      </c>
      <c r="B693" s="19">
        <v>2015</v>
      </c>
      <c r="C693" s="59" t="s">
        <v>231</v>
      </c>
      <c r="D693" s="10" t="s">
        <v>232</v>
      </c>
    </row>
    <row r="694" spans="1:4" x14ac:dyDescent="0.3">
      <c r="C694" s="30" t="s">
        <v>0</v>
      </c>
      <c r="D694" s="31" t="s">
        <v>822</v>
      </c>
    </row>
    <row r="695" spans="1:4" ht="27.6" x14ac:dyDescent="0.3">
      <c r="C695" s="30" t="s">
        <v>1</v>
      </c>
      <c r="D695" s="31" t="s">
        <v>823</v>
      </c>
    </row>
    <row r="696" spans="1:4" x14ac:dyDescent="0.3">
      <c r="A696" s="107"/>
      <c r="B696" s="107"/>
      <c r="C696" s="30" t="s">
        <v>2</v>
      </c>
      <c r="D696" s="31" t="s">
        <v>381</v>
      </c>
    </row>
    <row r="697" spans="1:4" x14ac:dyDescent="0.3">
      <c r="C697" s="30" t="s">
        <v>3</v>
      </c>
      <c r="D697" s="31" t="s">
        <v>824</v>
      </c>
    </row>
    <row r="698" spans="1:4" x14ac:dyDescent="0.3">
      <c r="C698" s="30" t="s">
        <v>4</v>
      </c>
      <c r="D698" s="31" t="s">
        <v>825</v>
      </c>
    </row>
    <row r="699" spans="1:4" x14ac:dyDescent="0.3">
      <c r="C699" s="30" t="s">
        <v>5</v>
      </c>
      <c r="D699" s="31" t="s">
        <v>826</v>
      </c>
    </row>
    <row r="700" spans="1:4" x14ac:dyDescent="0.3">
      <c r="C700" s="30" t="s">
        <v>6</v>
      </c>
      <c r="D700" s="31"/>
    </row>
    <row r="701" spans="1:4" x14ac:dyDescent="0.3">
      <c r="A701" s="22" t="s">
        <v>353</v>
      </c>
      <c r="B701" s="40">
        <v>2007</v>
      </c>
      <c r="C701" s="40" t="s">
        <v>20</v>
      </c>
      <c r="D701" s="32" t="s">
        <v>26</v>
      </c>
    </row>
    <row r="702" spans="1:4" x14ac:dyDescent="0.3">
      <c r="C702" s="30" t="s">
        <v>0</v>
      </c>
      <c r="D702" s="31" t="s">
        <v>187</v>
      </c>
    </row>
    <row r="703" spans="1:4" x14ac:dyDescent="0.3">
      <c r="C703" s="30" t="s">
        <v>1</v>
      </c>
      <c r="D703" s="31" t="s">
        <v>185</v>
      </c>
    </row>
    <row r="704" spans="1:4" x14ac:dyDescent="0.3">
      <c r="C704" s="30" t="s">
        <v>2</v>
      </c>
      <c r="D704" s="31" t="s">
        <v>172</v>
      </c>
    </row>
    <row r="705" spans="1:4" x14ac:dyDescent="0.3">
      <c r="A705" s="107"/>
      <c r="B705" s="107"/>
      <c r="C705" s="30" t="s">
        <v>3</v>
      </c>
      <c r="D705" s="31" t="s">
        <v>186</v>
      </c>
    </row>
    <row r="706" spans="1:4" x14ac:dyDescent="0.3">
      <c r="C706" s="30" t="s">
        <v>4</v>
      </c>
      <c r="D706" s="31" t="s">
        <v>217</v>
      </c>
    </row>
    <row r="707" spans="1:4" x14ac:dyDescent="0.3">
      <c r="C707" s="30" t="s">
        <v>5</v>
      </c>
      <c r="D707" s="31" t="s">
        <v>188</v>
      </c>
    </row>
    <row r="708" spans="1:4" x14ac:dyDescent="0.3">
      <c r="C708" s="30" t="s">
        <v>6</v>
      </c>
      <c r="D708" s="31"/>
    </row>
    <row r="709" spans="1:4" x14ac:dyDescent="0.3">
      <c r="A709" s="63" t="s">
        <v>354</v>
      </c>
      <c r="B709" s="19">
        <v>2010</v>
      </c>
      <c r="C709" s="59" t="s">
        <v>231</v>
      </c>
      <c r="D709" s="55" t="s">
        <v>259</v>
      </c>
    </row>
    <row r="710" spans="1:4" x14ac:dyDescent="0.3">
      <c r="C710" s="30" t="s">
        <v>0</v>
      </c>
      <c r="D710" s="110" t="s">
        <v>483</v>
      </c>
    </row>
    <row r="711" spans="1:4" x14ac:dyDescent="0.3">
      <c r="A711" s="107"/>
      <c r="B711" s="107"/>
      <c r="C711" s="30" t="s">
        <v>1</v>
      </c>
      <c r="D711" s="31" t="s">
        <v>484</v>
      </c>
    </row>
    <row r="712" spans="1:4" x14ac:dyDescent="0.3">
      <c r="C712" s="30" t="s">
        <v>2</v>
      </c>
      <c r="D712" s="31" t="s">
        <v>230</v>
      </c>
    </row>
    <row r="713" spans="1:4" x14ac:dyDescent="0.3">
      <c r="C713" s="30" t="s">
        <v>3</v>
      </c>
      <c r="D713" s="31" t="s">
        <v>228</v>
      </c>
    </row>
    <row r="714" spans="1:4" ht="27.6" x14ac:dyDescent="0.3">
      <c r="C714" s="30" t="s">
        <v>4</v>
      </c>
      <c r="D714" s="31" t="s">
        <v>485</v>
      </c>
    </row>
    <row r="715" spans="1:4" x14ac:dyDescent="0.3">
      <c r="C715" s="30" t="s">
        <v>5</v>
      </c>
      <c r="D715" s="31" t="s">
        <v>486</v>
      </c>
    </row>
    <row r="716" spans="1:4" x14ac:dyDescent="0.3">
      <c r="C716" s="30" t="s">
        <v>6</v>
      </c>
      <c r="D716" s="31"/>
    </row>
    <row r="717" spans="1:4" x14ac:dyDescent="0.3">
      <c r="A717" s="22" t="s">
        <v>355</v>
      </c>
      <c r="B717" s="40">
        <v>2006</v>
      </c>
      <c r="C717" s="40" t="s">
        <v>22</v>
      </c>
      <c r="D717" s="32" t="s">
        <v>40</v>
      </c>
    </row>
    <row r="718" spans="1:4" x14ac:dyDescent="0.3">
      <c r="C718" s="30" t="s">
        <v>0</v>
      </c>
      <c r="D718" s="31" t="s">
        <v>121</v>
      </c>
    </row>
    <row r="719" spans="1:4" ht="27.6" x14ac:dyDescent="0.3">
      <c r="C719" s="30" t="s">
        <v>1</v>
      </c>
      <c r="D719" s="31" t="s">
        <v>122</v>
      </c>
    </row>
    <row r="720" spans="1:4" x14ac:dyDescent="0.3">
      <c r="C720" s="30" t="s">
        <v>2</v>
      </c>
      <c r="D720" s="31" t="s">
        <v>123</v>
      </c>
    </row>
    <row r="721" spans="1:4" x14ac:dyDescent="0.3">
      <c r="C721" s="30" t="s">
        <v>3</v>
      </c>
      <c r="D721" s="31" t="s">
        <v>124</v>
      </c>
    </row>
    <row r="722" spans="1:4" x14ac:dyDescent="0.3">
      <c r="C722" s="30" t="s">
        <v>4</v>
      </c>
      <c r="D722" s="31" t="s">
        <v>125</v>
      </c>
    </row>
    <row r="723" spans="1:4" x14ac:dyDescent="0.3">
      <c r="C723" s="30" t="s">
        <v>5</v>
      </c>
      <c r="D723" s="31" t="s">
        <v>55</v>
      </c>
    </row>
    <row r="724" spans="1:4" x14ac:dyDescent="0.3">
      <c r="A724" s="107"/>
      <c r="B724" s="107"/>
      <c r="C724" s="30" t="s">
        <v>6</v>
      </c>
      <c r="D724" s="31" t="s">
        <v>55</v>
      </c>
    </row>
    <row r="725" spans="1:4" x14ac:dyDescent="0.3">
      <c r="A725" s="22" t="s">
        <v>356</v>
      </c>
      <c r="B725" s="40">
        <v>2009</v>
      </c>
      <c r="C725" s="40" t="s">
        <v>20</v>
      </c>
      <c r="D725" s="32" t="s">
        <v>48</v>
      </c>
    </row>
    <row r="726" spans="1:4" x14ac:dyDescent="0.3">
      <c r="A726" s="107"/>
      <c r="B726" s="107"/>
      <c r="C726" s="30" t="s">
        <v>0</v>
      </c>
      <c r="D726" s="31" t="s">
        <v>98</v>
      </c>
    </row>
    <row r="727" spans="1:4" ht="41.4" x14ac:dyDescent="0.3">
      <c r="C727" s="30" t="s">
        <v>1</v>
      </c>
      <c r="D727" s="31" t="s">
        <v>100</v>
      </c>
    </row>
    <row r="728" spans="1:4" x14ac:dyDescent="0.3">
      <c r="C728" s="30" t="s">
        <v>2</v>
      </c>
      <c r="D728" s="31" t="s">
        <v>99</v>
      </c>
    </row>
    <row r="729" spans="1:4" ht="82.8" x14ac:dyDescent="0.3">
      <c r="C729" s="30" t="s">
        <v>3</v>
      </c>
      <c r="D729" s="31" t="s">
        <v>101</v>
      </c>
    </row>
    <row r="730" spans="1:4" x14ac:dyDescent="0.3">
      <c r="C730" s="30" t="s">
        <v>4</v>
      </c>
      <c r="D730" s="31" t="s">
        <v>102</v>
      </c>
    </row>
    <row r="731" spans="1:4" ht="115.2" x14ac:dyDescent="0.3">
      <c r="C731" s="30" t="s">
        <v>103</v>
      </c>
      <c r="D731" s="109" t="s">
        <v>184</v>
      </c>
    </row>
    <row r="732" spans="1:4" ht="41.4" x14ac:dyDescent="0.3">
      <c r="C732" s="30" t="s">
        <v>6</v>
      </c>
      <c r="D732" s="31" t="s">
        <v>104</v>
      </c>
    </row>
    <row r="733" spans="1:4" x14ac:dyDescent="0.3">
      <c r="A733" s="63" t="s">
        <v>357</v>
      </c>
      <c r="B733" s="20">
        <v>2008</v>
      </c>
      <c r="C733" s="64" t="s">
        <v>20</v>
      </c>
      <c r="D733" s="66" t="s">
        <v>31</v>
      </c>
    </row>
    <row r="734" spans="1:4" x14ac:dyDescent="0.3">
      <c r="C734" s="30" t="s">
        <v>0</v>
      </c>
      <c r="D734" s="72" t="s">
        <v>705</v>
      </c>
    </row>
    <row r="735" spans="1:4" x14ac:dyDescent="0.3">
      <c r="C735" s="30" t="s">
        <v>1</v>
      </c>
      <c r="D735" s="31" t="s">
        <v>706</v>
      </c>
    </row>
    <row r="736" spans="1:4" x14ac:dyDescent="0.3">
      <c r="A736" s="107"/>
      <c r="B736" s="107"/>
      <c r="C736" s="30" t="s">
        <v>2</v>
      </c>
      <c r="D736" s="31" t="s">
        <v>707</v>
      </c>
    </row>
    <row r="737" spans="1:4" x14ac:dyDescent="0.3">
      <c r="C737" s="30" t="s">
        <v>3</v>
      </c>
      <c r="D737" s="31" t="s">
        <v>600</v>
      </c>
    </row>
    <row r="738" spans="1:4" x14ac:dyDescent="0.3">
      <c r="C738" s="30" t="s">
        <v>4</v>
      </c>
      <c r="D738" s="31" t="s">
        <v>709</v>
      </c>
    </row>
    <row r="739" spans="1:4" x14ac:dyDescent="0.3">
      <c r="C739" s="30" t="s">
        <v>5</v>
      </c>
      <c r="D739" s="31" t="s">
        <v>708</v>
      </c>
    </row>
    <row r="740" spans="1:4" x14ac:dyDescent="0.3">
      <c r="C740" s="30" t="s">
        <v>6</v>
      </c>
      <c r="D740" s="31" t="s">
        <v>55</v>
      </c>
    </row>
    <row r="741" spans="1:4" x14ac:dyDescent="0.3">
      <c r="A741" s="63" t="s">
        <v>358</v>
      </c>
      <c r="B741" s="19">
        <v>2014</v>
      </c>
      <c r="C741" s="59" t="s">
        <v>231</v>
      </c>
      <c r="D741" s="12" t="s">
        <v>241</v>
      </c>
    </row>
    <row r="742" spans="1:4" x14ac:dyDescent="0.3">
      <c r="C742" s="30" t="s">
        <v>0</v>
      </c>
      <c r="D742" s="31" t="s">
        <v>829</v>
      </c>
    </row>
    <row r="743" spans="1:4" ht="27.6" x14ac:dyDescent="0.3">
      <c r="C743" s="30" t="s">
        <v>1</v>
      </c>
      <c r="D743" s="31" t="s">
        <v>830</v>
      </c>
    </row>
    <row r="744" spans="1:4" x14ac:dyDescent="0.3">
      <c r="C744" s="30" t="s">
        <v>2</v>
      </c>
      <c r="D744" s="31" t="s">
        <v>832</v>
      </c>
    </row>
    <row r="745" spans="1:4" x14ac:dyDescent="0.3">
      <c r="A745" s="107"/>
      <c r="B745" s="107"/>
      <c r="C745" s="30" t="s">
        <v>3</v>
      </c>
      <c r="D745" s="31" t="s">
        <v>1191</v>
      </c>
    </row>
    <row r="746" spans="1:4" x14ac:dyDescent="0.3">
      <c r="C746" s="30" t="s">
        <v>4</v>
      </c>
      <c r="D746" s="31" t="s">
        <v>831</v>
      </c>
    </row>
    <row r="747" spans="1:4" x14ac:dyDescent="0.3">
      <c r="C747" s="30" t="s">
        <v>5</v>
      </c>
      <c r="D747" s="31" t="s">
        <v>833</v>
      </c>
    </row>
    <row r="748" spans="1:4" x14ac:dyDescent="0.3">
      <c r="C748" s="30" t="s">
        <v>6</v>
      </c>
      <c r="D748" s="31" t="s">
        <v>55</v>
      </c>
    </row>
    <row r="749" spans="1:4" x14ac:dyDescent="0.3">
      <c r="A749" s="63" t="s">
        <v>359</v>
      </c>
      <c r="B749" s="19">
        <v>2010</v>
      </c>
      <c r="C749" s="59" t="s">
        <v>231</v>
      </c>
      <c r="D749" s="55" t="s">
        <v>262</v>
      </c>
    </row>
    <row r="750" spans="1:4" x14ac:dyDescent="0.3">
      <c r="C750" s="30" t="s">
        <v>0</v>
      </c>
      <c r="D750" s="72" t="s">
        <v>633</v>
      </c>
    </row>
    <row r="751" spans="1:4" x14ac:dyDescent="0.3">
      <c r="C751" s="30" t="s">
        <v>1</v>
      </c>
      <c r="D751" s="31" t="s">
        <v>634</v>
      </c>
    </row>
    <row r="752" spans="1:4" x14ac:dyDescent="0.3">
      <c r="C752" s="30" t="s">
        <v>2</v>
      </c>
      <c r="D752" s="31" t="s">
        <v>635</v>
      </c>
    </row>
    <row r="753" spans="1:4" x14ac:dyDescent="0.3">
      <c r="C753" s="30" t="s">
        <v>3</v>
      </c>
      <c r="D753" s="31" t="s">
        <v>566</v>
      </c>
    </row>
    <row r="754" spans="1:4" x14ac:dyDescent="0.3">
      <c r="C754" s="30" t="s">
        <v>4</v>
      </c>
      <c r="D754" s="31" t="s">
        <v>636</v>
      </c>
    </row>
    <row r="755" spans="1:4" ht="27.6" x14ac:dyDescent="0.3">
      <c r="C755" s="30" t="s">
        <v>5</v>
      </c>
      <c r="D755" s="31" t="s">
        <v>637</v>
      </c>
    </row>
    <row r="756" spans="1:4" x14ac:dyDescent="0.3">
      <c r="C756" s="30" t="s">
        <v>6</v>
      </c>
      <c r="D756" s="31" t="s">
        <v>55</v>
      </c>
    </row>
    <row r="757" spans="1:4" x14ac:dyDescent="0.3">
      <c r="A757" s="63" t="s">
        <v>360</v>
      </c>
      <c r="B757" s="19">
        <v>2007</v>
      </c>
      <c r="C757" s="59" t="s">
        <v>231</v>
      </c>
      <c r="D757" s="55" t="s">
        <v>275</v>
      </c>
    </row>
    <row r="758" spans="1:4" x14ac:dyDescent="0.3">
      <c r="C758" s="30" t="s">
        <v>0</v>
      </c>
      <c r="D758" s="31" t="s">
        <v>893</v>
      </c>
    </row>
    <row r="759" spans="1:4" x14ac:dyDescent="0.3">
      <c r="C759" s="30" t="s">
        <v>1</v>
      </c>
      <c r="D759" s="31" t="s">
        <v>894</v>
      </c>
    </row>
    <row r="760" spans="1:4" x14ac:dyDescent="0.3">
      <c r="C760" s="30" t="s">
        <v>2</v>
      </c>
      <c r="D760" s="31" t="s">
        <v>499</v>
      </c>
    </row>
    <row r="761" spans="1:4" x14ac:dyDescent="0.3">
      <c r="C761" s="30" t="s">
        <v>3</v>
      </c>
      <c r="D761" s="31" t="s">
        <v>895</v>
      </c>
    </row>
    <row r="762" spans="1:4" x14ac:dyDescent="0.3">
      <c r="C762" s="30" t="s">
        <v>4</v>
      </c>
      <c r="D762" s="31" t="s">
        <v>896</v>
      </c>
    </row>
    <row r="763" spans="1:4" x14ac:dyDescent="0.3">
      <c r="A763" s="107"/>
      <c r="B763" s="107"/>
      <c r="C763" s="30" t="s">
        <v>5</v>
      </c>
      <c r="D763" s="31" t="s">
        <v>897</v>
      </c>
    </row>
    <row r="764" spans="1:4" x14ac:dyDescent="0.3">
      <c r="C764" s="30" t="s">
        <v>6</v>
      </c>
      <c r="D764" s="31" t="s">
        <v>55</v>
      </c>
    </row>
    <row r="765" spans="1:4" x14ac:dyDescent="0.3">
      <c r="A765" s="63" t="s">
        <v>361</v>
      </c>
      <c r="B765" s="19">
        <v>2010</v>
      </c>
      <c r="C765" s="59" t="s">
        <v>231</v>
      </c>
      <c r="D765" s="55" t="s">
        <v>260</v>
      </c>
    </row>
    <row r="766" spans="1:4" x14ac:dyDescent="0.3">
      <c r="C766" s="30" t="s">
        <v>0</v>
      </c>
      <c r="D766" s="72" t="s">
        <v>628</v>
      </c>
    </row>
    <row r="767" spans="1:4" x14ac:dyDescent="0.3">
      <c r="C767" s="30" t="s">
        <v>1</v>
      </c>
      <c r="D767" s="31" t="s">
        <v>629</v>
      </c>
    </row>
    <row r="768" spans="1:4" x14ac:dyDescent="0.3">
      <c r="C768" s="30" t="s">
        <v>2</v>
      </c>
      <c r="D768" s="31" t="s">
        <v>381</v>
      </c>
    </row>
    <row r="769" spans="1:4" x14ac:dyDescent="0.3">
      <c r="C769" s="30" t="s">
        <v>3</v>
      </c>
      <c r="D769" s="31" t="s">
        <v>604</v>
      </c>
    </row>
    <row r="770" spans="1:4" x14ac:dyDescent="0.3">
      <c r="C770" s="30" t="s">
        <v>4</v>
      </c>
      <c r="D770" s="31" t="s">
        <v>630</v>
      </c>
    </row>
    <row r="771" spans="1:4" x14ac:dyDescent="0.3">
      <c r="C771" s="30" t="s">
        <v>5</v>
      </c>
      <c r="D771" s="31" t="s">
        <v>631</v>
      </c>
    </row>
    <row r="772" spans="1:4" x14ac:dyDescent="0.3">
      <c r="A772" s="107"/>
      <c r="B772" s="107"/>
      <c r="C772" s="30" t="s">
        <v>6</v>
      </c>
      <c r="D772" s="31" t="s">
        <v>632</v>
      </c>
    </row>
    <row r="773" spans="1:4" x14ac:dyDescent="0.3">
      <c r="A773" s="63" t="s">
        <v>362</v>
      </c>
      <c r="B773" s="19">
        <v>2011</v>
      </c>
      <c r="C773" s="59" t="s">
        <v>231</v>
      </c>
      <c r="D773" s="12" t="s">
        <v>257</v>
      </c>
    </row>
    <row r="774" spans="1:4" x14ac:dyDescent="0.3">
      <c r="C774" s="30" t="s">
        <v>0</v>
      </c>
      <c r="D774" s="72" t="s">
        <v>488</v>
      </c>
    </row>
    <row r="775" spans="1:4" x14ac:dyDescent="0.3">
      <c r="C775" s="30" t="s">
        <v>1</v>
      </c>
      <c r="D775" s="31" t="s">
        <v>490</v>
      </c>
    </row>
    <row r="776" spans="1:4" x14ac:dyDescent="0.3">
      <c r="A776" s="107"/>
      <c r="B776" s="107"/>
      <c r="C776" s="30" t="s">
        <v>2</v>
      </c>
      <c r="D776" s="31" t="s">
        <v>491</v>
      </c>
    </row>
    <row r="777" spans="1:4" x14ac:dyDescent="0.3">
      <c r="C777" s="30" t="s">
        <v>3</v>
      </c>
      <c r="D777" s="31" t="s">
        <v>492</v>
      </c>
    </row>
    <row r="778" spans="1:4" x14ac:dyDescent="0.3">
      <c r="C778" s="30" t="s">
        <v>4</v>
      </c>
      <c r="D778" s="31" t="s">
        <v>493</v>
      </c>
    </row>
    <row r="779" spans="1:4" x14ac:dyDescent="0.3">
      <c r="C779" s="30" t="s">
        <v>5</v>
      </c>
      <c r="D779" s="31" t="s">
        <v>494</v>
      </c>
    </row>
    <row r="780" spans="1:4" x14ac:dyDescent="0.3">
      <c r="C780" s="30" t="s">
        <v>6</v>
      </c>
      <c r="D780" s="31"/>
    </row>
    <row r="781" spans="1:4" x14ac:dyDescent="0.3">
      <c r="A781" s="63" t="s">
        <v>363</v>
      </c>
      <c r="B781" s="19">
        <v>2011</v>
      </c>
      <c r="C781" s="59" t="s">
        <v>231</v>
      </c>
      <c r="D781" s="12" t="s">
        <v>253</v>
      </c>
    </row>
    <row r="782" spans="1:4" x14ac:dyDescent="0.3">
      <c r="C782" s="30" t="s">
        <v>0</v>
      </c>
      <c r="D782" s="72" t="s">
        <v>620</v>
      </c>
    </row>
    <row r="783" spans="1:4" x14ac:dyDescent="0.3">
      <c r="C783" s="30" t="s">
        <v>1</v>
      </c>
      <c r="D783" s="31" t="s">
        <v>621</v>
      </c>
    </row>
    <row r="784" spans="1:4" x14ac:dyDescent="0.3">
      <c r="C784" s="30" t="s">
        <v>2</v>
      </c>
      <c r="D784" s="31" t="s">
        <v>230</v>
      </c>
    </row>
    <row r="785" spans="1:4" x14ac:dyDescent="0.3">
      <c r="C785" s="30" t="s">
        <v>3</v>
      </c>
      <c r="D785" s="31" t="s">
        <v>622</v>
      </c>
    </row>
    <row r="786" spans="1:4" x14ac:dyDescent="0.3">
      <c r="C786" s="30" t="s">
        <v>4</v>
      </c>
      <c r="D786" s="31" t="s">
        <v>623</v>
      </c>
    </row>
    <row r="787" spans="1:4" ht="27.6" x14ac:dyDescent="0.3">
      <c r="A787" s="107"/>
      <c r="B787" s="107"/>
      <c r="C787" s="30" t="s">
        <v>5</v>
      </c>
      <c r="D787" s="31" t="s">
        <v>624</v>
      </c>
    </row>
    <row r="788" spans="1:4" x14ac:dyDescent="0.3">
      <c r="C788" s="30" t="s">
        <v>6</v>
      </c>
      <c r="D788" s="31" t="s">
        <v>625</v>
      </c>
    </row>
    <row r="789" spans="1:4" x14ac:dyDescent="0.3">
      <c r="A789" s="86" t="s">
        <v>1202</v>
      </c>
      <c r="B789" s="19">
        <v>1994</v>
      </c>
      <c r="C789" s="19" t="s">
        <v>898</v>
      </c>
      <c r="D789" s="21" t="s">
        <v>946</v>
      </c>
    </row>
    <row r="790" spans="1:4" x14ac:dyDescent="0.3">
      <c r="A790" s="107"/>
      <c r="B790" s="107"/>
      <c r="C790" s="30" t="s">
        <v>0</v>
      </c>
      <c r="D790" s="31" t="s">
        <v>947</v>
      </c>
    </row>
    <row r="791" spans="1:4" x14ac:dyDescent="0.3">
      <c r="C791" s="30" t="s">
        <v>1</v>
      </c>
      <c r="D791" s="31" t="s">
        <v>950</v>
      </c>
    </row>
    <row r="792" spans="1:4" x14ac:dyDescent="0.3">
      <c r="C792" s="30" t="s">
        <v>2</v>
      </c>
      <c r="D792" s="31" t="s">
        <v>499</v>
      </c>
    </row>
    <row r="793" spans="1:4" x14ac:dyDescent="0.3">
      <c r="C793" s="30" t="s">
        <v>3</v>
      </c>
      <c r="D793" s="31" t="s">
        <v>895</v>
      </c>
    </row>
    <row r="794" spans="1:4" x14ac:dyDescent="0.3">
      <c r="C794" s="30" t="s">
        <v>4</v>
      </c>
      <c r="D794" s="31" t="s">
        <v>222</v>
      </c>
    </row>
    <row r="795" spans="1:4" x14ac:dyDescent="0.3">
      <c r="C795" s="30" t="s">
        <v>5</v>
      </c>
      <c r="D795" s="31" t="s">
        <v>951</v>
      </c>
    </row>
    <row r="796" spans="1:4" x14ac:dyDescent="0.3">
      <c r="C796" s="30" t="s">
        <v>6</v>
      </c>
      <c r="D796" s="31" t="s">
        <v>55</v>
      </c>
    </row>
    <row r="797" spans="1:4" x14ac:dyDescent="0.3">
      <c r="A797" s="86" t="s">
        <v>1203</v>
      </c>
      <c r="B797" s="20">
        <v>2014</v>
      </c>
      <c r="C797" s="19" t="s">
        <v>898</v>
      </c>
      <c r="D797" s="21" t="s">
        <v>899</v>
      </c>
    </row>
    <row r="798" spans="1:4" x14ac:dyDescent="0.3">
      <c r="C798" s="30" t="s">
        <v>0</v>
      </c>
      <c r="D798" s="31" t="s">
        <v>968</v>
      </c>
    </row>
    <row r="799" spans="1:4" ht="27.6" x14ac:dyDescent="0.3">
      <c r="A799" s="107"/>
      <c r="B799" s="107"/>
      <c r="C799" s="30" t="s">
        <v>1</v>
      </c>
      <c r="D799" s="31" t="s">
        <v>969</v>
      </c>
    </row>
    <row r="800" spans="1:4" x14ac:dyDescent="0.3">
      <c r="C800" s="30" t="s">
        <v>2</v>
      </c>
      <c r="D800" s="31" t="s">
        <v>105</v>
      </c>
    </row>
    <row r="801" spans="1:4" x14ac:dyDescent="0.3">
      <c r="C801" s="30" t="s">
        <v>3</v>
      </c>
      <c r="D801" s="31" t="s">
        <v>971</v>
      </c>
    </row>
    <row r="802" spans="1:4" x14ac:dyDescent="0.3">
      <c r="C802" s="30" t="s">
        <v>4</v>
      </c>
      <c r="D802" s="31" t="s">
        <v>972</v>
      </c>
    </row>
    <row r="803" spans="1:4" x14ac:dyDescent="0.3">
      <c r="C803" s="30" t="s">
        <v>5</v>
      </c>
      <c r="D803" s="31" t="s">
        <v>970</v>
      </c>
    </row>
    <row r="804" spans="1:4" x14ac:dyDescent="0.3">
      <c r="C804" s="30" t="s">
        <v>6</v>
      </c>
      <c r="D804" s="31" t="s">
        <v>55</v>
      </c>
    </row>
    <row r="805" spans="1:4" x14ac:dyDescent="0.3">
      <c r="A805" s="86" t="s">
        <v>1204</v>
      </c>
      <c r="B805" s="85">
        <v>2007</v>
      </c>
      <c r="C805" s="19" t="s">
        <v>898</v>
      </c>
      <c r="D805" s="21" t="s">
        <v>910</v>
      </c>
    </row>
    <row r="806" spans="1:4" x14ac:dyDescent="0.3">
      <c r="C806" s="30" t="s">
        <v>0</v>
      </c>
      <c r="D806" s="31" t="s">
        <v>975</v>
      </c>
    </row>
    <row r="807" spans="1:4" x14ac:dyDescent="0.3">
      <c r="C807" s="30" t="s">
        <v>1</v>
      </c>
      <c r="D807" s="31" t="s">
        <v>976</v>
      </c>
    </row>
    <row r="808" spans="1:4" x14ac:dyDescent="0.3">
      <c r="A808" s="107"/>
      <c r="B808" s="107"/>
      <c r="C808" s="30" t="s">
        <v>2</v>
      </c>
      <c r="D808" s="31" t="s">
        <v>527</v>
      </c>
    </row>
    <row r="809" spans="1:4" x14ac:dyDescent="0.3">
      <c r="C809" s="30" t="s">
        <v>3</v>
      </c>
      <c r="D809" s="31" t="s">
        <v>784</v>
      </c>
    </row>
    <row r="810" spans="1:4" x14ac:dyDescent="0.3">
      <c r="C810" s="30" t="s">
        <v>4</v>
      </c>
      <c r="D810" s="31" t="s">
        <v>978</v>
      </c>
    </row>
    <row r="811" spans="1:4" x14ac:dyDescent="0.3">
      <c r="C811" s="30" t="s">
        <v>5</v>
      </c>
      <c r="D811" s="31" t="s">
        <v>977</v>
      </c>
    </row>
    <row r="812" spans="1:4" x14ac:dyDescent="0.3">
      <c r="C812" s="30" t="s">
        <v>6</v>
      </c>
      <c r="D812" s="31" t="s">
        <v>55</v>
      </c>
    </row>
    <row r="813" spans="1:4" x14ac:dyDescent="0.3">
      <c r="A813" s="86" t="s">
        <v>1205</v>
      </c>
      <c r="B813" s="85">
        <v>2003</v>
      </c>
      <c r="C813" s="19" t="s">
        <v>898</v>
      </c>
      <c r="D813" s="21" t="s">
        <v>926</v>
      </c>
    </row>
    <row r="814" spans="1:4" x14ac:dyDescent="0.3">
      <c r="C814" s="30" t="s">
        <v>0</v>
      </c>
      <c r="D814" s="71" t="s">
        <v>1065</v>
      </c>
    </row>
    <row r="815" spans="1:4" x14ac:dyDescent="0.3">
      <c r="A815" s="107"/>
      <c r="B815" s="107"/>
      <c r="C815" s="30" t="s">
        <v>1</v>
      </c>
      <c r="D815" s="31" t="s">
        <v>1066</v>
      </c>
    </row>
    <row r="816" spans="1:4" x14ac:dyDescent="0.3">
      <c r="C816" s="30" t="s">
        <v>2</v>
      </c>
      <c r="D816" s="31" t="s">
        <v>499</v>
      </c>
    </row>
    <row r="817" spans="1:4" x14ac:dyDescent="0.3">
      <c r="C817" s="30" t="s">
        <v>3</v>
      </c>
      <c r="D817" s="31" t="s">
        <v>1067</v>
      </c>
    </row>
    <row r="818" spans="1:4" x14ac:dyDescent="0.3">
      <c r="C818" s="30" t="s">
        <v>4</v>
      </c>
      <c r="D818" s="31" t="s">
        <v>1068</v>
      </c>
    </row>
    <row r="819" spans="1:4" x14ac:dyDescent="0.3">
      <c r="C819" s="30" t="s">
        <v>5</v>
      </c>
      <c r="D819" s="31" t="s">
        <v>1069</v>
      </c>
    </row>
    <row r="820" spans="1:4" x14ac:dyDescent="0.3">
      <c r="C820" s="30" t="s">
        <v>6</v>
      </c>
      <c r="D820" s="31" t="s">
        <v>55</v>
      </c>
    </row>
    <row r="821" spans="1:4" x14ac:dyDescent="0.3">
      <c r="A821" s="86" t="s">
        <v>1206</v>
      </c>
      <c r="B821" s="85">
        <v>2004</v>
      </c>
      <c r="C821" s="19" t="s">
        <v>898</v>
      </c>
      <c r="D821" s="21" t="s">
        <v>927</v>
      </c>
    </row>
    <row r="822" spans="1:4" x14ac:dyDescent="0.3">
      <c r="C822" s="30" t="s">
        <v>0</v>
      </c>
      <c r="D822" s="31" t="s">
        <v>979</v>
      </c>
    </row>
    <row r="823" spans="1:4" x14ac:dyDescent="0.3">
      <c r="C823" s="30" t="s">
        <v>1</v>
      </c>
      <c r="D823" s="31" t="s">
        <v>980</v>
      </c>
    </row>
    <row r="824" spans="1:4" x14ac:dyDescent="0.3">
      <c r="C824" s="30" t="s">
        <v>2</v>
      </c>
      <c r="D824" s="31" t="s">
        <v>499</v>
      </c>
    </row>
    <row r="825" spans="1:4" x14ac:dyDescent="0.3">
      <c r="A825" s="107"/>
      <c r="B825" s="107"/>
      <c r="C825" s="30" t="s">
        <v>3</v>
      </c>
      <c r="D825" s="31" t="s">
        <v>784</v>
      </c>
    </row>
    <row r="826" spans="1:4" x14ac:dyDescent="0.3">
      <c r="C826" s="30" t="s">
        <v>4</v>
      </c>
      <c r="D826" s="31" t="s">
        <v>441</v>
      </c>
    </row>
    <row r="827" spans="1:4" x14ac:dyDescent="0.3">
      <c r="C827" s="30" t="s">
        <v>5</v>
      </c>
      <c r="D827" s="31" t="s">
        <v>981</v>
      </c>
    </row>
    <row r="828" spans="1:4" x14ac:dyDescent="0.3">
      <c r="C828" s="30" t="s">
        <v>6</v>
      </c>
      <c r="D828" s="31" t="s">
        <v>55</v>
      </c>
    </row>
    <row r="829" spans="1:4" x14ac:dyDescent="0.3">
      <c r="A829" s="86" t="s">
        <v>1207</v>
      </c>
      <c r="B829" s="85">
        <v>2011</v>
      </c>
      <c r="C829" s="19" t="s">
        <v>898</v>
      </c>
      <c r="D829" s="21" t="s">
        <v>912</v>
      </c>
    </row>
    <row r="830" spans="1:4" x14ac:dyDescent="0.3">
      <c r="C830" s="30" t="s">
        <v>0</v>
      </c>
      <c r="D830" s="31" t="s">
        <v>984</v>
      </c>
    </row>
    <row r="831" spans="1:4" x14ac:dyDescent="0.3">
      <c r="C831" s="30" t="s">
        <v>1</v>
      </c>
      <c r="D831" s="31" t="s">
        <v>985</v>
      </c>
    </row>
    <row r="832" spans="1:4" x14ac:dyDescent="0.3">
      <c r="C832" s="30" t="s">
        <v>2</v>
      </c>
      <c r="D832" s="31" t="s">
        <v>499</v>
      </c>
    </row>
    <row r="833" spans="1:4" x14ac:dyDescent="0.3">
      <c r="C833" s="30" t="s">
        <v>3</v>
      </c>
      <c r="D833" s="31" t="s">
        <v>604</v>
      </c>
    </row>
    <row r="834" spans="1:4" x14ac:dyDescent="0.3">
      <c r="A834" s="107"/>
      <c r="B834" s="107"/>
      <c r="C834" s="30" t="s">
        <v>4</v>
      </c>
      <c r="D834" s="31" t="s">
        <v>987</v>
      </c>
    </row>
    <row r="835" spans="1:4" x14ac:dyDescent="0.3">
      <c r="C835" s="30" t="s">
        <v>5</v>
      </c>
      <c r="D835" s="31" t="s">
        <v>986</v>
      </c>
    </row>
    <row r="836" spans="1:4" x14ac:dyDescent="0.3">
      <c r="C836" s="30" t="s">
        <v>6</v>
      </c>
      <c r="D836" s="31" t="s">
        <v>988</v>
      </c>
    </row>
    <row r="837" spans="1:4" x14ac:dyDescent="0.3">
      <c r="A837" s="86" t="s">
        <v>1208</v>
      </c>
      <c r="B837" s="85">
        <v>2009</v>
      </c>
      <c r="C837" s="19" t="s">
        <v>898</v>
      </c>
      <c r="D837" s="21" t="s">
        <v>913</v>
      </c>
    </row>
    <row r="838" spans="1:4" x14ac:dyDescent="0.3">
      <c r="C838" s="30" t="s">
        <v>0</v>
      </c>
      <c r="D838" s="31" t="s">
        <v>989</v>
      </c>
    </row>
    <row r="839" spans="1:4" ht="27.6" x14ac:dyDescent="0.3">
      <c r="C839" s="30" t="s">
        <v>1</v>
      </c>
      <c r="D839" s="31" t="s">
        <v>992</v>
      </c>
    </row>
    <row r="840" spans="1:4" x14ac:dyDescent="0.3">
      <c r="C840" s="30" t="s">
        <v>2</v>
      </c>
      <c r="D840" s="31" t="s">
        <v>499</v>
      </c>
    </row>
    <row r="841" spans="1:4" x14ac:dyDescent="0.3">
      <c r="C841" s="30" t="s">
        <v>3</v>
      </c>
      <c r="D841" s="31" t="s">
        <v>604</v>
      </c>
    </row>
    <row r="842" spans="1:4" x14ac:dyDescent="0.3">
      <c r="C842" s="30" t="s">
        <v>4</v>
      </c>
      <c r="D842" s="31" t="s">
        <v>993</v>
      </c>
    </row>
    <row r="843" spans="1:4" x14ac:dyDescent="0.3">
      <c r="A843" s="107"/>
      <c r="B843" s="107"/>
      <c r="C843" s="30" t="s">
        <v>5</v>
      </c>
      <c r="D843" s="31" t="s">
        <v>994</v>
      </c>
    </row>
    <row r="844" spans="1:4" x14ac:dyDescent="0.3">
      <c r="C844" s="30" t="s">
        <v>6</v>
      </c>
      <c r="D844" s="31" t="s">
        <v>995</v>
      </c>
    </row>
    <row r="845" spans="1:4" x14ac:dyDescent="0.3">
      <c r="A845" s="86" t="s">
        <v>1209</v>
      </c>
      <c r="B845" s="20">
        <v>2014</v>
      </c>
      <c r="C845" s="19" t="s">
        <v>898</v>
      </c>
      <c r="D845" s="21" t="s">
        <v>900</v>
      </c>
    </row>
    <row r="846" spans="1:4" x14ac:dyDescent="0.3">
      <c r="C846" s="30" t="s">
        <v>0</v>
      </c>
      <c r="D846" s="71" t="s">
        <v>1072</v>
      </c>
    </row>
    <row r="847" spans="1:4" x14ac:dyDescent="0.3">
      <c r="C847" s="30" t="s">
        <v>1</v>
      </c>
      <c r="D847" s="31" t="s">
        <v>1073</v>
      </c>
    </row>
    <row r="848" spans="1:4" x14ac:dyDescent="0.3">
      <c r="A848" s="107"/>
      <c r="B848" s="107"/>
      <c r="C848" s="30" t="s">
        <v>2</v>
      </c>
      <c r="D848" s="31" t="s">
        <v>1076</v>
      </c>
    </row>
    <row r="849" spans="1:4" x14ac:dyDescent="0.3">
      <c r="C849" s="30" t="s">
        <v>3</v>
      </c>
      <c r="D849" s="31" t="s">
        <v>1074</v>
      </c>
    </row>
    <row r="850" spans="1:4" x14ac:dyDescent="0.3">
      <c r="C850" s="30" t="s">
        <v>4</v>
      </c>
      <c r="D850" s="31" t="s">
        <v>1075</v>
      </c>
    </row>
    <row r="851" spans="1:4" x14ac:dyDescent="0.3">
      <c r="C851" s="30" t="s">
        <v>5</v>
      </c>
      <c r="D851" s="31" t="s">
        <v>1077</v>
      </c>
    </row>
    <row r="852" spans="1:4" x14ac:dyDescent="0.3">
      <c r="C852" s="30" t="s">
        <v>6</v>
      </c>
      <c r="D852" s="31" t="s">
        <v>55</v>
      </c>
    </row>
    <row r="853" spans="1:4" x14ac:dyDescent="0.3">
      <c r="A853" s="86" t="s">
        <v>1210</v>
      </c>
      <c r="B853" s="85">
        <v>2005</v>
      </c>
      <c r="C853" s="19" t="s">
        <v>898</v>
      </c>
      <c r="D853" s="61" t="s">
        <v>929</v>
      </c>
    </row>
    <row r="854" spans="1:4" x14ac:dyDescent="0.3">
      <c r="C854" s="30" t="s">
        <v>0</v>
      </c>
      <c r="D854" s="71" t="s">
        <v>996</v>
      </c>
    </row>
    <row r="855" spans="1:4" x14ac:dyDescent="0.3">
      <c r="C855" s="30" t="s">
        <v>1</v>
      </c>
      <c r="D855" s="31" t="s">
        <v>997</v>
      </c>
    </row>
    <row r="856" spans="1:4" x14ac:dyDescent="0.3">
      <c r="C856" s="30" t="s">
        <v>2</v>
      </c>
      <c r="D856" s="31" t="s">
        <v>499</v>
      </c>
    </row>
    <row r="857" spans="1:4" x14ac:dyDescent="0.3">
      <c r="C857" s="30" t="s">
        <v>3</v>
      </c>
      <c r="D857" s="31" t="s">
        <v>998</v>
      </c>
    </row>
    <row r="858" spans="1:4" x14ac:dyDescent="0.3">
      <c r="C858" s="30" t="s">
        <v>4</v>
      </c>
      <c r="D858" s="31" t="s">
        <v>999</v>
      </c>
    </row>
    <row r="859" spans="1:4" x14ac:dyDescent="0.3">
      <c r="C859" s="30" t="s">
        <v>5</v>
      </c>
      <c r="D859" s="31" t="s">
        <v>1000</v>
      </c>
    </row>
    <row r="860" spans="1:4" x14ac:dyDescent="0.3">
      <c r="A860" s="107"/>
      <c r="B860" s="107"/>
      <c r="C860" s="30" t="s">
        <v>6</v>
      </c>
      <c r="D860" s="31"/>
    </row>
    <row r="861" spans="1:4" x14ac:dyDescent="0.3">
      <c r="A861" s="86" t="s">
        <v>1211</v>
      </c>
      <c r="B861" s="85">
        <v>2001</v>
      </c>
      <c r="C861" s="19" t="s">
        <v>898</v>
      </c>
      <c r="D861" s="21" t="s">
        <v>924</v>
      </c>
    </row>
    <row r="862" spans="1:4" x14ac:dyDescent="0.3">
      <c r="C862" s="30" t="s">
        <v>0</v>
      </c>
      <c r="D862" s="71" t="s">
        <v>1081</v>
      </c>
    </row>
    <row r="863" spans="1:4" x14ac:dyDescent="0.3">
      <c r="C863" s="30" t="s">
        <v>1</v>
      </c>
      <c r="D863" s="31" t="s">
        <v>1082</v>
      </c>
    </row>
    <row r="864" spans="1:4" x14ac:dyDescent="0.3">
      <c r="C864" s="30" t="s">
        <v>2</v>
      </c>
      <c r="D864" s="31" t="s">
        <v>499</v>
      </c>
    </row>
    <row r="865" spans="1:4" x14ac:dyDescent="0.3">
      <c r="A865" s="107"/>
      <c r="B865" s="107"/>
      <c r="C865" s="30" t="s">
        <v>3</v>
      </c>
      <c r="D865" s="31" t="s">
        <v>1192</v>
      </c>
    </row>
    <row r="866" spans="1:4" x14ac:dyDescent="0.3">
      <c r="C866" s="30" t="s">
        <v>4</v>
      </c>
      <c r="D866" s="31" t="s">
        <v>1083</v>
      </c>
    </row>
    <row r="867" spans="1:4" x14ac:dyDescent="0.3">
      <c r="C867" s="30" t="s">
        <v>5</v>
      </c>
      <c r="D867" s="31" t="s">
        <v>1084</v>
      </c>
    </row>
    <row r="868" spans="1:4" x14ac:dyDescent="0.3">
      <c r="C868" s="30" t="s">
        <v>6</v>
      </c>
      <c r="D868" s="31" t="s">
        <v>55</v>
      </c>
    </row>
    <row r="869" spans="1:4" x14ac:dyDescent="0.3">
      <c r="A869" s="86" t="s">
        <v>1092</v>
      </c>
      <c r="B869" s="19">
        <v>2012</v>
      </c>
      <c r="C869" s="19" t="s">
        <v>898</v>
      </c>
      <c r="D869" s="21" t="s">
        <v>902</v>
      </c>
    </row>
    <row r="870" spans="1:4" x14ac:dyDescent="0.3">
      <c r="C870" s="30" t="s">
        <v>0</v>
      </c>
      <c r="D870" s="71" t="s">
        <v>1087</v>
      </c>
    </row>
    <row r="871" spans="1:4" x14ac:dyDescent="0.3">
      <c r="C871" s="30" t="s">
        <v>1</v>
      </c>
      <c r="D871" s="31" t="s">
        <v>1088</v>
      </c>
    </row>
    <row r="872" spans="1:4" x14ac:dyDescent="0.3">
      <c r="C872" s="30" t="s">
        <v>2</v>
      </c>
      <c r="D872" s="31" t="s">
        <v>1089</v>
      </c>
    </row>
    <row r="873" spans="1:4" x14ac:dyDescent="0.3">
      <c r="C873" s="30" t="s">
        <v>3</v>
      </c>
      <c r="D873" s="31" t="s">
        <v>1090</v>
      </c>
    </row>
    <row r="874" spans="1:4" x14ac:dyDescent="0.3">
      <c r="A874" s="107"/>
      <c r="B874" s="107"/>
      <c r="C874" s="30" t="s">
        <v>4</v>
      </c>
      <c r="D874" s="31" t="s">
        <v>516</v>
      </c>
    </row>
    <row r="875" spans="1:4" x14ac:dyDescent="0.3">
      <c r="C875" s="30" t="s">
        <v>5</v>
      </c>
      <c r="D875" s="31" t="s">
        <v>1091</v>
      </c>
    </row>
    <row r="876" spans="1:4" x14ac:dyDescent="0.3">
      <c r="C876" s="30" t="s">
        <v>6</v>
      </c>
      <c r="D876" s="31" t="s">
        <v>55</v>
      </c>
    </row>
    <row r="877" spans="1:4" x14ac:dyDescent="0.3">
      <c r="A877" s="86" t="s">
        <v>1212</v>
      </c>
      <c r="B877" s="85">
        <v>2008</v>
      </c>
      <c r="C877" s="19" t="s">
        <v>898</v>
      </c>
      <c r="D877" s="21" t="s">
        <v>915</v>
      </c>
    </row>
    <row r="878" spans="1:4" x14ac:dyDescent="0.3">
      <c r="C878" s="30" t="s">
        <v>0</v>
      </c>
      <c r="D878" s="71" t="s">
        <v>1093</v>
      </c>
    </row>
    <row r="879" spans="1:4" x14ac:dyDescent="0.3">
      <c r="C879" s="30" t="s">
        <v>1</v>
      </c>
      <c r="D879" s="31" t="s">
        <v>1094</v>
      </c>
    </row>
    <row r="880" spans="1:4" x14ac:dyDescent="0.3">
      <c r="C880" s="30" t="s">
        <v>2</v>
      </c>
      <c r="D880" s="31" t="s">
        <v>499</v>
      </c>
    </row>
    <row r="881" spans="1:4" x14ac:dyDescent="0.3">
      <c r="C881" s="30" t="s">
        <v>3</v>
      </c>
      <c r="D881" s="31" t="s">
        <v>1096</v>
      </c>
    </row>
    <row r="882" spans="1:4" x14ac:dyDescent="0.3">
      <c r="C882" s="30" t="s">
        <v>4</v>
      </c>
      <c r="D882" s="31" t="s">
        <v>1097</v>
      </c>
    </row>
    <row r="883" spans="1:4" x14ac:dyDescent="0.3">
      <c r="A883" s="107"/>
      <c r="B883" s="107"/>
      <c r="C883" s="30" t="s">
        <v>5</v>
      </c>
      <c r="D883" s="31" t="s">
        <v>1095</v>
      </c>
    </row>
    <row r="884" spans="1:4" x14ac:dyDescent="0.3">
      <c r="C884" s="30" t="s">
        <v>6</v>
      </c>
      <c r="D884" s="31" t="s">
        <v>55</v>
      </c>
    </row>
    <row r="885" spans="1:4" x14ac:dyDescent="0.3">
      <c r="A885" s="86" t="s">
        <v>1213</v>
      </c>
      <c r="B885" s="85">
        <v>2007</v>
      </c>
      <c r="C885" s="19" t="s">
        <v>898</v>
      </c>
      <c r="D885" s="21" t="s">
        <v>909</v>
      </c>
    </row>
    <row r="886" spans="1:4" x14ac:dyDescent="0.3">
      <c r="C886" s="30" t="s">
        <v>0</v>
      </c>
      <c r="D886" s="71" t="s">
        <v>1003</v>
      </c>
    </row>
    <row r="887" spans="1:4" x14ac:dyDescent="0.3">
      <c r="C887" s="30" t="s">
        <v>1</v>
      </c>
      <c r="D887" s="31" t="s">
        <v>1004</v>
      </c>
    </row>
    <row r="888" spans="1:4" x14ac:dyDescent="0.3">
      <c r="C888" s="30" t="s">
        <v>2</v>
      </c>
      <c r="D888" s="31" t="s">
        <v>499</v>
      </c>
    </row>
    <row r="889" spans="1:4" x14ac:dyDescent="0.3">
      <c r="C889" s="30" t="s">
        <v>3</v>
      </c>
      <c r="D889" s="31" t="s">
        <v>604</v>
      </c>
    </row>
    <row r="890" spans="1:4" x14ac:dyDescent="0.3">
      <c r="C890" s="30" t="s">
        <v>4</v>
      </c>
      <c r="D890" s="31" t="s">
        <v>1005</v>
      </c>
    </row>
    <row r="891" spans="1:4" x14ac:dyDescent="0.3">
      <c r="C891" s="30" t="s">
        <v>5</v>
      </c>
      <c r="D891" s="31" t="s">
        <v>1006</v>
      </c>
    </row>
    <row r="892" spans="1:4" x14ac:dyDescent="0.3">
      <c r="C892" s="30" t="s">
        <v>6</v>
      </c>
      <c r="D892" s="31" t="s">
        <v>1007</v>
      </c>
    </row>
    <row r="893" spans="1:4" x14ac:dyDescent="0.3">
      <c r="A893" s="86" t="s">
        <v>1214</v>
      </c>
      <c r="B893" s="85">
        <v>2004</v>
      </c>
      <c r="C893" s="19" t="s">
        <v>898</v>
      </c>
      <c r="D893" s="21" t="s">
        <v>930</v>
      </c>
    </row>
    <row r="894" spans="1:4" x14ac:dyDescent="0.3">
      <c r="A894" s="107"/>
      <c r="B894" s="107"/>
      <c r="C894" s="30" t="s">
        <v>0</v>
      </c>
      <c r="D894" s="71" t="s">
        <v>1011</v>
      </c>
    </row>
    <row r="895" spans="1:4" x14ac:dyDescent="0.3">
      <c r="C895" s="30" t="s">
        <v>1</v>
      </c>
      <c r="D895" s="31" t="s">
        <v>1012</v>
      </c>
    </row>
    <row r="896" spans="1:4" x14ac:dyDescent="0.3">
      <c r="C896" s="30" t="s">
        <v>2</v>
      </c>
      <c r="D896" s="31" t="s">
        <v>499</v>
      </c>
    </row>
    <row r="897" spans="1:4" x14ac:dyDescent="0.3">
      <c r="C897" s="30" t="s">
        <v>3</v>
      </c>
      <c r="D897" s="31" t="s">
        <v>1014</v>
      </c>
    </row>
    <row r="898" spans="1:4" x14ac:dyDescent="0.3">
      <c r="C898" s="30" t="s">
        <v>4</v>
      </c>
      <c r="D898" s="31" t="s">
        <v>441</v>
      </c>
    </row>
    <row r="899" spans="1:4" x14ac:dyDescent="0.3">
      <c r="C899" s="30" t="s">
        <v>5</v>
      </c>
      <c r="D899" s="31" t="s">
        <v>1013</v>
      </c>
    </row>
    <row r="900" spans="1:4" x14ac:dyDescent="0.3">
      <c r="C900" s="30" t="s">
        <v>6</v>
      </c>
      <c r="D900" s="31" t="s">
        <v>55</v>
      </c>
    </row>
    <row r="901" spans="1:4" x14ac:dyDescent="0.3">
      <c r="A901" s="86" t="s">
        <v>1215</v>
      </c>
      <c r="B901" s="85">
        <v>2002</v>
      </c>
      <c r="C901" s="19" t="s">
        <v>898</v>
      </c>
      <c r="D901" s="21" t="s">
        <v>917</v>
      </c>
    </row>
    <row r="902" spans="1:4" x14ac:dyDescent="0.3">
      <c r="C902" s="30" t="s">
        <v>0</v>
      </c>
      <c r="D902" s="71" t="s">
        <v>1100</v>
      </c>
    </row>
    <row r="903" spans="1:4" x14ac:dyDescent="0.3">
      <c r="C903" s="30" t="s">
        <v>1</v>
      </c>
      <c r="D903" s="31" t="s">
        <v>1098</v>
      </c>
    </row>
    <row r="904" spans="1:4" x14ac:dyDescent="0.3">
      <c r="C904" s="30" t="s">
        <v>2</v>
      </c>
      <c r="D904" s="31" t="s">
        <v>499</v>
      </c>
    </row>
    <row r="905" spans="1:4" x14ac:dyDescent="0.3">
      <c r="C905" s="30" t="s">
        <v>3</v>
      </c>
      <c r="D905" s="31" t="s">
        <v>895</v>
      </c>
    </row>
    <row r="906" spans="1:4" x14ac:dyDescent="0.3">
      <c r="C906" s="30" t="s">
        <v>4</v>
      </c>
      <c r="D906" s="31" t="s">
        <v>825</v>
      </c>
    </row>
    <row r="907" spans="1:4" x14ac:dyDescent="0.3">
      <c r="C907" s="30" t="s">
        <v>5</v>
      </c>
      <c r="D907" s="31" t="s">
        <v>1099</v>
      </c>
    </row>
    <row r="908" spans="1:4" x14ac:dyDescent="0.3">
      <c r="A908" s="107"/>
      <c r="B908" s="107"/>
      <c r="C908" s="30" t="s">
        <v>6</v>
      </c>
      <c r="D908" s="31" t="s">
        <v>55</v>
      </c>
    </row>
    <row r="909" spans="1:4" x14ac:dyDescent="0.3">
      <c r="A909" s="86" t="s">
        <v>1216</v>
      </c>
      <c r="B909" s="85">
        <v>2006</v>
      </c>
      <c r="C909" s="19" t="s">
        <v>898</v>
      </c>
      <c r="D909" s="21" t="s">
        <v>945</v>
      </c>
    </row>
    <row r="910" spans="1:4" x14ac:dyDescent="0.3">
      <c r="C910" s="30" t="s">
        <v>0</v>
      </c>
      <c r="D910" s="71" t="s">
        <v>1017</v>
      </c>
    </row>
    <row r="911" spans="1:4" x14ac:dyDescent="0.3">
      <c r="A911" s="107"/>
      <c r="B911" s="107"/>
      <c r="C911" s="30" t="s">
        <v>1</v>
      </c>
      <c r="D911" s="31" t="s">
        <v>1018</v>
      </c>
    </row>
    <row r="912" spans="1:4" x14ac:dyDescent="0.3">
      <c r="C912" s="30" t="s">
        <v>2</v>
      </c>
      <c r="D912" s="31" t="s">
        <v>1020</v>
      </c>
    </row>
    <row r="913" spans="1:4" x14ac:dyDescent="0.3">
      <c r="C913" s="30" t="s">
        <v>3</v>
      </c>
      <c r="D913" s="31" t="s">
        <v>1019</v>
      </c>
    </row>
    <row r="914" spans="1:4" x14ac:dyDescent="0.3">
      <c r="C914" s="30" t="s">
        <v>4</v>
      </c>
      <c r="D914" s="31" t="s">
        <v>1021</v>
      </c>
    </row>
    <row r="915" spans="1:4" x14ac:dyDescent="0.3">
      <c r="C915" s="30" t="s">
        <v>5</v>
      </c>
      <c r="D915" s="31" t="s">
        <v>1022</v>
      </c>
    </row>
    <row r="916" spans="1:4" x14ac:dyDescent="0.3">
      <c r="C916" s="30" t="s">
        <v>6</v>
      </c>
      <c r="D916" s="31" t="s">
        <v>55</v>
      </c>
    </row>
    <row r="917" spans="1:4" x14ac:dyDescent="0.3">
      <c r="A917" s="86" t="s">
        <v>1217</v>
      </c>
      <c r="B917" s="85">
        <v>2003</v>
      </c>
      <c r="C917" s="19" t="s">
        <v>898</v>
      </c>
      <c r="D917" s="21" t="s">
        <v>920</v>
      </c>
    </row>
    <row r="918" spans="1:4" x14ac:dyDescent="0.3">
      <c r="C918" s="30" t="s">
        <v>0</v>
      </c>
      <c r="D918" s="71" t="s">
        <v>1024</v>
      </c>
    </row>
    <row r="919" spans="1:4" x14ac:dyDescent="0.3">
      <c r="C919" s="30" t="s">
        <v>1</v>
      </c>
      <c r="D919" s="31" t="s">
        <v>1025</v>
      </c>
    </row>
    <row r="920" spans="1:4" x14ac:dyDescent="0.3">
      <c r="A920" s="107"/>
      <c r="B920" s="107"/>
      <c r="C920" s="30" t="s">
        <v>2</v>
      </c>
      <c r="D920" s="31" t="s">
        <v>1026</v>
      </c>
    </row>
    <row r="921" spans="1:4" x14ac:dyDescent="0.3">
      <c r="C921" s="30" t="s">
        <v>3</v>
      </c>
      <c r="D921" s="31" t="s">
        <v>516</v>
      </c>
    </row>
    <row r="922" spans="1:4" x14ac:dyDescent="0.3">
      <c r="C922" s="30" t="s">
        <v>4</v>
      </c>
      <c r="D922" s="31" t="s">
        <v>516</v>
      </c>
    </row>
    <row r="923" spans="1:4" x14ac:dyDescent="0.3">
      <c r="C923" s="30" t="s">
        <v>5</v>
      </c>
      <c r="D923" s="31" t="s">
        <v>1027</v>
      </c>
    </row>
    <row r="924" spans="1:4" x14ac:dyDescent="0.3">
      <c r="C924" s="30" t="s">
        <v>6</v>
      </c>
      <c r="D924" s="31" t="s">
        <v>55</v>
      </c>
    </row>
    <row r="925" spans="1:4" x14ac:dyDescent="0.3">
      <c r="A925" s="86" t="s">
        <v>1218</v>
      </c>
      <c r="B925" s="85">
        <v>2010</v>
      </c>
      <c r="C925" s="19" t="s">
        <v>898</v>
      </c>
      <c r="D925" s="21" t="s">
        <v>906</v>
      </c>
    </row>
    <row r="926" spans="1:4" x14ac:dyDescent="0.3">
      <c r="C926" s="30" t="s">
        <v>0</v>
      </c>
      <c r="D926" s="71" t="s">
        <v>1030</v>
      </c>
    </row>
    <row r="927" spans="1:4" x14ac:dyDescent="0.3">
      <c r="C927" s="30" t="s">
        <v>1</v>
      </c>
      <c r="D927" s="31" t="s">
        <v>1031</v>
      </c>
    </row>
    <row r="928" spans="1:4" x14ac:dyDescent="0.3">
      <c r="C928" s="30" t="s">
        <v>2</v>
      </c>
      <c r="D928" s="31" t="s">
        <v>105</v>
      </c>
    </row>
    <row r="929" spans="1:4" x14ac:dyDescent="0.3">
      <c r="A929" s="107"/>
      <c r="B929" s="107"/>
      <c r="C929" s="30" t="s">
        <v>3</v>
      </c>
      <c r="D929" s="31" t="s">
        <v>1019</v>
      </c>
    </row>
    <row r="930" spans="1:4" x14ac:dyDescent="0.3">
      <c r="C930" s="30" t="s">
        <v>4</v>
      </c>
      <c r="D930" s="31" t="s">
        <v>1032</v>
      </c>
    </row>
    <row r="931" spans="1:4" x14ac:dyDescent="0.3">
      <c r="C931" s="30" t="s">
        <v>5</v>
      </c>
      <c r="D931" s="31" t="s">
        <v>1033</v>
      </c>
    </row>
    <row r="932" spans="1:4" x14ac:dyDescent="0.3">
      <c r="C932" s="30" t="s">
        <v>6</v>
      </c>
      <c r="D932" s="31" t="s">
        <v>55</v>
      </c>
    </row>
    <row r="933" spans="1:4" x14ac:dyDescent="0.3">
      <c r="A933" s="86" t="s">
        <v>1219</v>
      </c>
      <c r="B933" s="85">
        <v>2002</v>
      </c>
      <c r="C933" s="19" t="s">
        <v>898</v>
      </c>
      <c r="D933" s="21" t="s">
        <v>931</v>
      </c>
    </row>
    <row r="934" spans="1:4" x14ac:dyDescent="0.3">
      <c r="C934" s="30" t="s">
        <v>0</v>
      </c>
      <c r="D934" s="71" t="s">
        <v>1158</v>
      </c>
    </row>
    <row r="935" spans="1:4" x14ac:dyDescent="0.3">
      <c r="C935" s="30" t="s">
        <v>1</v>
      </c>
      <c r="D935" s="31" t="s">
        <v>1159</v>
      </c>
    </row>
    <row r="936" spans="1:4" x14ac:dyDescent="0.3">
      <c r="A936" s="107"/>
      <c r="B936" s="107"/>
      <c r="C936" s="30" t="s">
        <v>2</v>
      </c>
      <c r="D936" s="31" t="s">
        <v>499</v>
      </c>
    </row>
    <row r="937" spans="1:4" x14ac:dyDescent="0.3">
      <c r="C937" s="30" t="s">
        <v>3</v>
      </c>
      <c r="D937" s="31" t="s">
        <v>1160</v>
      </c>
    </row>
    <row r="938" spans="1:4" x14ac:dyDescent="0.3">
      <c r="C938" s="30" t="s">
        <v>4</v>
      </c>
      <c r="D938" s="31" t="s">
        <v>1161</v>
      </c>
    </row>
    <row r="939" spans="1:4" x14ac:dyDescent="0.3">
      <c r="C939" s="30" t="s">
        <v>5</v>
      </c>
      <c r="D939" s="31" t="s">
        <v>1162</v>
      </c>
    </row>
    <row r="940" spans="1:4" x14ac:dyDescent="0.3">
      <c r="C940" s="30" t="s">
        <v>6</v>
      </c>
      <c r="D940" s="31"/>
    </row>
    <row r="941" spans="1:4" x14ac:dyDescent="0.3">
      <c r="A941" s="86" t="s">
        <v>1220</v>
      </c>
      <c r="B941" s="19">
        <v>2010</v>
      </c>
      <c r="C941" s="19" t="s">
        <v>898</v>
      </c>
      <c r="D941" s="21" t="s">
        <v>903</v>
      </c>
    </row>
    <row r="942" spans="1:4" x14ac:dyDescent="0.3">
      <c r="C942" s="30" t="s">
        <v>0</v>
      </c>
      <c r="D942" s="71" t="s">
        <v>1036</v>
      </c>
    </row>
    <row r="943" spans="1:4" x14ac:dyDescent="0.3">
      <c r="C943" s="30" t="s">
        <v>1</v>
      </c>
      <c r="D943" s="31" t="s">
        <v>1037</v>
      </c>
    </row>
    <row r="944" spans="1:4" x14ac:dyDescent="0.3">
      <c r="C944" s="30" t="s">
        <v>2</v>
      </c>
      <c r="D944" s="31" t="s">
        <v>499</v>
      </c>
    </row>
    <row r="945" spans="1:4" x14ac:dyDescent="0.3">
      <c r="C945" s="30" t="s">
        <v>3</v>
      </c>
      <c r="D945" s="31" t="s">
        <v>1038</v>
      </c>
    </row>
    <row r="946" spans="1:4" x14ac:dyDescent="0.3">
      <c r="A946" s="107"/>
      <c r="B946" s="107"/>
      <c r="C946" s="30" t="s">
        <v>4</v>
      </c>
      <c r="D946" s="31" t="s">
        <v>1039</v>
      </c>
    </row>
    <row r="947" spans="1:4" x14ac:dyDescent="0.3">
      <c r="C947" s="30" t="s">
        <v>5</v>
      </c>
      <c r="D947" s="31" t="s">
        <v>1040</v>
      </c>
    </row>
    <row r="948" spans="1:4" x14ac:dyDescent="0.3">
      <c r="C948" s="30" t="s">
        <v>6</v>
      </c>
      <c r="D948" s="31" t="s">
        <v>55</v>
      </c>
    </row>
    <row r="949" spans="1:4" x14ac:dyDescent="0.3">
      <c r="A949" s="86" t="s">
        <v>1221</v>
      </c>
      <c r="B949" s="85">
        <v>2006</v>
      </c>
      <c r="C949" s="19" t="s">
        <v>898</v>
      </c>
      <c r="D949" s="21" t="s">
        <v>918</v>
      </c>
    </row>
    <row r="950" spans="1:4" x14ac:dyDescent="0.3">
      <c r="C950" s="30" t="s">
        <v>0</v>
      </c>
      <c r="D950" s="71" t="s">
        <v>1103</v>
      </c>
    </row>
    <row r="951" spans="1:4" x14ac:dyDescent="0.3">
      <c r="C951" s="30" t="s">
        <v>1</v>
      </c>
      <c r="D951" s="31" t="s">
        <v>1104</v>
      </c>
    </row>
    <row r="952" spans="1:4" x14ac:dyDescent="0.3">
      <c r="C952" s="30" t="s">
        <v>2</v>
      </c>
      <c r="D952" s="31" t="s">
        <v>499</v>
      </c>
    </row>
    <row r="953" spans="1:4" x14ac:dyDescent="0.3">
      <c r="C953" s="30" t="s">
        <v>3</v>
      </c>
      <c r="D953" s="31" t="s">
        <v>600</v>
      </c>
    </row>
    <row r="954" spans="1:4" x14ac:dyDescent="0.3">
      <c r="C954" s="30" t="s">
        <v>4</v>
      </c>
      <c r="D954" s="31" t="s">
        <v>441</v>
      </c>
    </row>
    <row r="955" spans="1:4" x14ac:dyDescent="0.3">
      <c r="C955" s="30" t="s">
        <v>5</v>
      </c>
      <c r="D955" s="31" t="s">
        <v>852</v>
      </c>
    </row>
    <row r="956" spans="1:4" x14ac:dyDescent="0.3">
      <c r="C956" s="30" t="s">
        <v>6</v>
      </c>
      <c r="D956" s="31" t="s">
        <v>55</v>
      </c>
    </row>
    <row r="957" spans="1:4" x14ac:dyDescent="0.3">
      <c r="A957" s="86" t="s">
        <v>1222</v>
      </c>
      <c r="B957" s="85">
        <v>2013</v>
      </c>
      <c r="C957" s="19" t="s">
        <v>898</v>
      </c>
      <c r="D957" s="21" t="s">
        <v>922</v>
      </c>
    </row>
    <row r="958" spans="1:4" x14ac:dyDescent="0.3">
      <c r="A958" s="107"/>
      <c r="B958" s="107"/>
      <c r="C958" s="30" t="s">
        <v>0</v>
      </c>
      <c r="D958" s="71" t="s">
        <v>1107</v>
      </c>
    </row>
    <row r="959" spans="1:4" x14ac:dyDescent="0.3">
      <c r="C959" s="30" t="s">
        <v>1</v>
      </c>
      <c r="D959" s="31" t="s">
        <v>1108</v>
      </c>
    </row>
    <row r="960" spans="1:4" x14ac:dyDescent="0.3">
      <c r="C960" s="30" t="s">
        <v>2</v>
      </c>
      <c r="D960" s="31" t="s">
        <v>1109</v>
      </c>
    </row>
    <row r="961" spans="1:4" x14ac:dyDescent="0.3">
      <c r="C961" s="30" t="s">
        <v>3</v>
      </c>
      <c r="D961" s="31" t="s">
        <v>1049</v>
      </c>
    </row>
    <row r="962" spans="1:4" x14ac:dyDescent="0.3">
      <c r="C962" s="30" t="s">
        <v>4</v>
      </c>
      <c r="D962" s="31" t="s">
        <v>1110</v>
      </c>
    </row>
    <row r="963" spans="1:4" x14ac:dyDescent="0.3">
      <c r="C963" s="30" t="s">
        <v>5</v>
      </c>
      <c r="D963" s="31" t="s">
        <v>1111</v>
      </c>
    </row>
    <row r="964" spans="1:4" x14ac:dyDescent="0.3">
      <c r="C964" s="30" t="s">
        <v>6</v>
      </c>
      <c r="D964" s="31" t="s">
        <v>55</v>
      </c>
    </row>
    <row r="965" spans="1:4" x14ac:dyDescent="0.3">
      <c r="A965" s="86" t="s">
        <v>1223</v>
      </c>
      <c r="B965" s="85">
        <v>2009</v>
      </c>
      <c r="C965" s="19" t="s">
        <v>898</v>
      </c>
      <c r="D965" s="21" t="s">
        <v>907</v>
      </c>
    </row>
    <row r="966" spans="1:4" x14ac:dyDescent="0.3">
      <c r="C966" s="30" t="s">
        <v>0</v>
      </c>
      <c r="D966" s="71" t="s">
        <v>1113</v>
      </c>
    </row>
    <row r="967" spans="1:4" x14ac:dyDescent="0.3">
      <c r="A967" s="107"/>
      <c r="B967" s="107"/>
      <c r="C967" s="30" t="s">
        <v>1</v>
      </c>
      <c r="D967" s="31" t="s">
        <v>1114</v>
      </c>
    </row>
    <row r="968" spans="1:4" x14ac:dyDescent="0.3">
      <c r="C968" s="30" t="s">
        <v>2</v>
      </c>
      <c r="D968" s="31" t="s">
        <v>1115</v>
      </c>
    </row>
    <row r="969" spans="1:4" x14ac:dyDescent="0.3">
      <c r="C969" s="30" t="s">
        <v>3</v>
      </c>
      <c r="D969" s="31" t="s">
        <v>464</v>
      </c>
    </row>
    <row r="970" spans="1:4" x14ac:dyDescent="0.3">
      <c r="C970" s="30" t="s">
        <v>4</v>
      </c>
      <c r="D970" s="31" t="s">
        <v>1039</v>
      </c>
    </row>
    <row r="971" spans="1:4" x14ac:dyDescent="0.3">
      <c r="C971" s="30" t="s">
        <v>5</v>
      </c>
      <c r="D971" s="31" t="s">
        <v>1116</v>
      </c>
    </row>
    <row r="972" spans="1:4" x14ac:dyDescent="0.3">
      <c r="C972" s="30" t="s">
        <v>6</v>
      </c>
      <c r="D972" s="31" t="s">
        <v>55</v>
      </c>
    </row>
    <row r="973" spans="1:4" x14ac:dyDescent="0.3">
      <c r="A973" s="86" t="s">
        <v>1224</v>
      </c>
      <c r="B973" s="85">
        <v>2001</v>
      </c>
      <c r="C973" s="19" t="s">
        <v>898</v>
      </c>
      <c r="D973" s="21" t="s">
        <v>919</v>
      </c>
    </row>
    <row r="974" spans="1:4" x14ac:dyDescent="0.3">
      <c r="C974" s="30" t="s">
        <v>0</v>
      </c>
      <c r="D974" s="71" t="s">
        <v>1120</v>
      </c>
    </row>
    <row r="975" spans="1:4" x14ac:dyDescent="0.3">
      <c r="C975" s="30" t="s">
        <v>1</v>
      </c>
      <c r="D975" s="31" t="s">
        <v>1121</v>
      </c>
    </row>
    <row r="976" spans="1:4" x14ac:dyDescent="0.3">
      <c r="C976" s="30" t="s">
        <v>2</v>
      </c>
      <c r="D976" s="31" t="s">
        <v>499</v>
      </c>
    </row>
    <row r="977" spans="1:4" x14ac:dyDescent="0.3">
      <c r="C977" s="30" t="s">
        <v>3</v>
      </c>
      <c r="D977" s="31" t="s">
        <v>895</v>
      </c>
    </row>
    <row r="978" spans="1:4" x14ac:dyDescent="0.3">
      <c r="A978" s="107"/>
      <c r="B978" s="107"/>
      <c r="C978" s="30" t="s">
        <v>4</v>
      </c>
      <c r="D978" s="31" t="s">
        <v>1122</v>
      </c>
    </row>
    <row r="979" spans="1:4" x14ac:dyDescent="0.3">
      <c r="C979" s="30" t="s">
        <v>5</v>
      </c>
      <c r="D979" s="31" t="s">
        <v>1123</v>
      </c>
    </row>
    <row r="980" spans="1:4" x14ac:dyDescent="0.3">
      <c r="C980" s="30" t="s">
        <v>6</v>
      </c>
      <c r="D980" s="31" t="s">
        <v>1124</v>
      </c>
    </row>
    <row r="981" spans="1:4" x14ac:dyDescent="0.3">
      <c r="A981" s="86" t="s">
        <v>1225</v>
      </c>
      <c r="B981" s="85">
        <v>2010</v>
      </c>
      <c r="C981" s="19" t="s">
        <v>898</v>
      </c>
      <c r="D981" s="21" t="s">
        <v>911</v>
      </c>
    </row>
    <row r="982" spans="1:4" x14ac:dyDescent="0.3">
      <c r="C982" s="30" t="s">
        <v>0</v>
      </c>
      <c r="D982" s="71" t="s">
        <v>1043</v>
      </c>
    </row>
    <row r="983" spans="1:4" x14ac:dyDescent="0.3">
      <c r="C983" s="30" t="s">
        <v>1</v>
      </c>
      <c r="D983" s="31" t="s">
        <v>1044</v>
      </c>
    </row>
    <row r="984" spans="1:4" x14ac:dyDescent="0.3">
      <c r="C984" s="30" t="s">
        <v>2</v>
      </c>
      <c r="D984" s="31" t="s">
        <v>499</v>
      </c>
    </row>
    <row r="985" spans="1:4" x14ac:dyDescent="0.3">
      <c r="C985" s="30" t="s">
        <v>3</v>
      </c>
      <c r="D985" s="31" t="s">
        <v>784</v>
      </c>
    </row>
    <row r="986" spans="1:4" x14ac:dyDescent="0.3">
      <c r="C986" s="30" t="s">
        <v>4</v>
      </c>
      <c r="D986" s="31" t="s">
        <v>441</v>
      </c>
    </row>
    <row r="987" spans="1:4" x14ac:dyDescent="0.3">
      <c r="A987" s="107"/>
      <c r="B987" s="107"/>
      <c r="C987" s="30" t="s">
        <v>5</v>
      </c>
      <c r="D987" s="31" t="s">
        <v>1045</v>
      </c>
    </row>
    <row r="988" spans="1:4" x14ac:dyDescent="0.3">
      <c r="C988" s="30" t="s">
        <v>6</v>
      </c>
      <c r="D988" s="31" t="s">
        <v>55</v>
      </c>
    </row>
    <row r="989" spans="1:4" x14ac:dyDescent="0.3">
      <c r="A989" s="86">
        <v>518</v>
      </c>
      <c r="B989" s="85">
        <v>2006</v>
      </c>
      <c r="C989" s="19" t="s">
        <v>898</v>
      </c>
      <c r="D989" s="21" t="s">
        <v>925</v>
      </c>
    </row>
    <row r="990" spans="1:4" x14ac:dyDescent="0.3">
      <c r="C990" s="30" t="s">
        <v>0</v>
      </c>
      <c r="D990" s="31" t="s">
        <v>1250</v>
      </c>
    </row>
    <row r="991" spans="1:4" x14ac:dyDescent="0.3">
      <c r="C991" s="30" t="s">
        <v>1</v>
      </c>
      <c r="D991" s="31" t="s">
        <v>1251</v>
      </c>
    </row>
    <row r="992" spans="1:4" x14ac:dyDescent="0.3">
      <c r="C992" s="30" t="s">
        <v>2</v>
      </c>
      <c r="D992" s="31" t="s">
        <v>499</v>
      </c>
    </row>
    <row r="993" spans="1:4" x14ac:dyDescent="0.3">
      <c r="C993" s="30" t="s">
        <v>3</v>
      </c>
      <c r="D993" s="31" t="s">
        <v>604</v>
      </c>
    </row>
    <row r="994" spans="1:4" x14ac:dyDescent="0.3">
      <c r="C994" s="30" t="s">
        <v>4</v>
      </c>
      <c r="D994" s="31" t="s">
        <v>1068</v>
      </c>
    </row>
    <row r="995" spans="1:4" x14ac:dyDescent="0.3">
      <c r="C995" s="30" t="s">
        <v>5</v>
      </c>
      <c r="D995" s="31" t="s">
        <v>1252</v>
      </c>
    </row>
    <row r="996" spans="1:4" x14ac:dyDescent="0.3">
      <c r="C996" s="30" t="s">
        <v>6</v>
      </c>
      <c r="D996" s="31"/>
    </row>
    <row r="997" spans="1:4" x14ac:dyDescent="0.3">
      <c r="A997" s="86" t="s">
        <v>1226</v>
      </c>
      <c r="B997" s="85">
        <v>2008</v>
      </c>
      <c r="C997" s="19" t="s">
        <v>898</v>
      </c>
      <c r="D997" s="21" t="s">
        <v>928</v>
      </c>
    </row>
    <row r="998" spans="1:4" x14ac:dyDescent="0.3">
      <c r="C998" s="30" t="s">
        <v>0</v>
      </c>
      <c r="D998" s="71" t="s">
        <v>1134</v>
      </c>
    </row>
    <row r="999" spans="1:4" x14ac:dyDescent="0.3">
      <c r="C999" s="30" t="s">
        <v>1</v>
      </c>
      <c r="D999" s="31" t="s">
        <v>1135</v>
      </c>
    </row>
    <row r="1000" spans="1:4" x14ac:dyDescent="0.3">
      <c r="C1000" s="30" t="s">
        <v>2</v>
      </c>
      <c r="D1000" s="31" t="s">
        <v>499</v>
      </c>
    </row>
    <row r="1001" spans="1:4" x14ac:dyDescent="0.3">
      <c r="C1001" s="30" t="s">
        <v>3</v>
      </c>
      <c r="D1001" s="31" t="s">
        <v>1137</v>
      </c>
    </row>
    <row r="1002" spans="1:4" x14ac:dyDescent="0.3">
      <c r="C1002" s="30" t="s">
        <v>4</v>
      </c>
      <c r="D1002" s="31" t="s">
        <v>1139</v>
      </c>
    </row>
    <row r="1003" spans="1:4" x14ac:dyDescent="0.3">
      <c r="C1003" s="30" t="s">
        <v>5</v>
      </c>
      <c r="D1003" s="31" t="s">
        <v>1138</v>
      </c>
    </row>
    <row r="1004" spans="1:4" x14ac:dyDescent="0.3">
      <c r="A1004" s="107"/>
      <c r="B1004" s="107"/>
      <c r="C1004" s="30" t="s">
        <v>6</v>
      </c>
      <c r="D1004" s="31" t="s">
        <v>1136</v>
      </c>
    </row>
    <row r="1005" spans="1:4" x14ac:dyDescent="0.3">
      <c r="A1005" s="86" t="s">
        <v>1227</v>
      </c>
      <c r="B1005" s="85">
        <v>2011</v>
      </c>
      <c r="C1005" s="19" t="s">
        <v>898</v>
      </c>
      <c r="D1005" s="21" t="s">
        <v>905</v>
      </c>
    </row>
    <row r="1006" spans="1:4" x14ac:dyDescent="0.3">
      <c r="C1006" s="30" t="s">
        <v>0</v>
      </c>
      <c r="D1006" s="71" t="s">
        <v>1126</v>
      </c>
    </row>
    <row r="1007" spans="1:4" x14ac:dyDescent="0.3">
      <c r="C1007" s="30" t="s">
        <v>1</v>
      </c>
      <c r="D1007" s="31" t="s">
        <v>1127</v>
      </c>
    </row>
    <row r="1008" spans="1:4" x14ac:dyDescent="0.3">
      <c r="C1008" s="30" t="s">
        <v>2</v>
      </c>
      <c r="D1008" s="31" t="s">
        <v>499</v>
      </c>
    </row>
    <row r="1009" spans="1:4" x14ac:dyDescent="0.3">
      <c r="C1009" s="30" t="s">
        <v>3</v>
      </c>
      <c r="D1009" s="31" t="s">
        <v>784</v>
      </c>
    </row>
    <row r="1010" spans="1:4" x14ac:dyDescent="0.3">
      <c r="C1010" s="30" t="s">
        <v>4</v>
      </c>
      <c r="D1010" s="31" t="s">
        <v>566</v>
      </c>
    </row>
    <row r="1011" spans="1:4" x14ac:dyDescent="0.3">
      <c r="A1011" s="107"/>
      <c r="B1011" s="107"/>
      <c r="C1011" s="30" t="s">
        <v>5</v>
      </c>
      <c r="D1011" s="31" t="s">
        <v>1128</v>
      </c>
    </row>
    <row r="1012" spans="1:4" x14ac:dyDescent="0.3">
      <c r="C1012" s="30" t="s">
        <v>6</v>
      </c>
      <c r="D1012" s="31" t="s">
        <v>1129</v>
      </c>
    </row>
    <row r="1013" spans="1:4" x14ac:dyDescent="0.3">
      <c r="A1013" s="86" t="s">
        <v>1228</v>
      </c>
      <c r="B1013" s="85">
        <v>2010</v>
      </c>
      <c r="C1013" s="19" t="s">
        <v>898</v>
      </c>
      <c r="D1013" s="21" t="s">
        <v>916</v>
      </c>
    </row>
    <row r="1014" spans="1:4" x14ac:dyDescent="0.3">
      <c r="C1014" s="30" t="s">
        <v>0</v>
      </c>
      <c r="D1014" s="71" t="s">
        <v>1140</v>
      </c>
    </row>
    <row r="1015" spans="1:4" x14ac:dyDescent="0.3">
      <c r="C1015" s="30" t="s">
        <v>1</v>
      </c>
      <c r="D1015" s="31" t="s">
        <v>1141</v>
      </c>
    </row>
    <row r="1016" spans="1:4" x14ac:dyDescent="0.3">
      <c r="C1016" s="30" t="s">
        <v>2</v>
      </c>
      <c r="D1016" s="31" t="s">
        <v>499</v>
      </c>
    </row>
    <row r="1017" spans="1:4" x14ac:dyDescent="0.3">
      <c r="C1017" s="30" t="s">
        <v>3</v>
      </c>
      <c r="D1017" s="31" t="s">
        <v>784</v>
      </c>
    </row>
    <row r="1018" spans="1:4" x14ac:dyDescent="0.3">
      <c r="C1018" s="30" t="s">
        <v>4</v>
      </c>
      <c r="D1018" s="31" t="s">
        <v>1142</v>
      </c>
    </row>
    <row r="1019" spans="1:4" x14ac:dyDescent="0.3">
      <c r="C1019" s="30" t="s">
        <v>5</v>
      </c>
      <c r="D1019" s="31" t="s">
        <v>1143</v>
      </c>
    </row>
    <row r="1020" spans="1:4" x14ac:dyDescent="0.3">
      <c r="C1020" s="30" t="s">
        <v>6</v>
      </c>
      <c r="D1020" s="31" t="s">
        <v>55</v>
      </c>
    </row>
    <row r="1021" spans="1:4" x14ac:dyDescent="0.3">
      <c r="A1021" s="86" t="s">
        <v>1150</v>
      </c>
      <c r="B1021" s="85">
        <v>1999</v>
      </c>
      <c r="C1021" s="19" t="s">
        <v>898</v>
      </c>
      <c r="D1021" s="21" t="s">
        <v>914</v>
      </c>
    </row>
    <row r="1022" spans="1:4" x14ac:dyDescent="0.3">
      <c r="A1022" s="107"/>
      <c r="B1022" s="107"/>
      <c r="C1022" s="30" t="s">
        <v>0</v>
      </c>
      <c r="D1022" s="71" t="s">
        <v>1146</v>
      </c>
    </row>
    <row r="1023" spans="1:4" x14ac:dyDescent="0.3">
      <c r="C1023" s="30" t="s">
        <v>1</v>
      </c>
      <c r="D1023" s="31" t="s">
        <v>1147</v>
      </c>
    </row>
    <row r="1024" spans="1:4" x14ac:dyDescent="0.3">
      <c r="C1024" s="30" t="s">
        <v>2</v>
      </c>
      <c r="D1024" s="31" t="s">
        <v>499</v>
      </c>
    </row>
    <row r="1025" spans="1:4" x14ac:dyDescent="0.3">
      <c r="C1025" s="30" t="s">
        <v>3</v>
      </c>
      <c r="D1025" s="31" t="s">
        <v>1149</v>
      </c>
    </row>
    <row r="1026" spans="1:4" x14ac:dyDescent="0.3">
      <c r="C1026" s="30" t="s">
        <v>4</v>
      </c>
      <c r="D1026" s="31" t="s">
        <v>1148</v>
      </c>
    </row>
    <row r="1027" spans="1:4" x14ac:dyDescent="0.3">
      <c r="C1027" s="30" t="s">
        <v>5</v>
      </c>
      <c r="D1027" s="31" t="s">
        <v>796</v>
      </c>
    </row>
    <row r="1028" spans="1:4" x14ac:dyDescent="0.3">
      <c r="C1028" s="30" t="s">
        <v>6</v>
      </c>
      <c r="D1028" s="31" t="s">
        <v>55</v>
      </c>
    </row>
    <row r="1029" spans="1:4" x14ac:dyDescent="0.3">
      <c r="A1029" s="86" t="s">
        <v>1229</v>
      </c>
      <c r="B1029" s="85">
        <v>2001</v>
      </c>
      <c r="C1029" s="19" t="s">
        <v>898</v>
      </c>
      <c r="D1029" s="61" t="s">
        <v>908</v>
      </c>
    </row>
    <row r="1030" spans="1:4" x14ac:dyDescent="0.3">
      <c r="C1030" s="30" t="s">
        <v>0</v>
      </c>
      <c r="D1030" s="71" t="s">
        <v>1151</v>
      </c>
    </row>
    <row r="1031" spans="1:4" x14ac:dyDescent="0.3">
      <c r="A1031" s="107"/>
      <c r="B1031" s="107"/>
      <c r="C1031" s="30" t="s">
        <v>1</v>
      </c>
      <c r="D1031" s="31" t="s">
        <v>1152</v>
      </c>
    </row>
    <row r="1032" spans="1:4" x14ac:dyDescent="0.3">
      <c r="C1032" s="30" t="s">
        <v>2</v>
      </c>
      <c r="D1032" s="31" t="s">
        <v>499</v>
      </c>
    </row>
    <row r="1033" spans="1:4" x14ac:dyDescent="0.3">
      <c r="C1033" s="30" t="s">
        <v>3</v>
      </c>
      <c r="D1033" s="31" t="s">
        <v>1153</v>
      </c>
    </row>
    <row r="1034" spans="1:4" x14ac:dyDescent="0.3">
      <c r="C1034" s="30" t="s">
        <v>4</v>
      </c>
      <c r="D1034" s="31" t="s">
        <v>1154</v>
      </c>
    </row>
    <row r="1035" spans="1:4" x14ac:dyDescent="0.3">
      <c r="C1035" s="30" t="s">
        <v>5</v>
      </c>
      <c r="D1035" s="31" t="s">
        <v>1155</v>
      </c>
    </row>
    <row r="1036" spans="1:4" x14ac:dyDescent="0.3">
      <c r="C1036" s="30" t="s">
        <v>6</v>
      </c>
      <c r="D1036" s="31"/>
    </row>
    <row r="1037" spans="1:4" x14ac:dyDescent="0.3">
      <c r="A1037" s="86" t="s">
        <v>1230</v>
      </c>
      <c r="B1037" s="85">
        <v>2012</v>
      </c>
      <c r="C1037" s="19" t="s">
        <v>898</v>
      </c>
      <c r="D1037" s="21" t="s">
        <v>923</v>
      </c>
    </row>
    <row r="1038" spans="1:4" x14ac:dyDescent="0.3">
      <c r="C1038" s="30" t="s">
        <v>0</v>
      </c>
      <c r="D1038" s="71" t="s">
        <v>1047</v>
      </c>
    </row>
    <row r="1039" spans="1:4" ht="27.6" x14ac:dyDescent="0.3">
      <c r="C1039" s="30" t="s">
        <v>1</v>
      </c>
      <c r="D1039" s="31" t="s">
        <v>1048</v>
      </c>
    </row>
    <row r="1040" spans="1:4" x14ac:dyDescent="0.3">
      <c r="C1040" s="30" t="s">
        <v>2</v>
      </c>
      <c r="D1040" s="31" t="s">
        <v>499</v>
      </c>
    </row>
    <row r="1041" spans="1:4" x14ac:dyDescent="0.3">
      <c r="C1041" s="30" t="s">
        <v>3</v>
      </c>
      <c r="D1041" s="31" t="s">
        <v>1049</v>
      </c>
    </row>
    <row r="1042" spans="1:4" x14ac:dyDescent="0.3">
      <c r="C1042" s="30" t="s">
        <v>4</v>
      </c>
      <c r="D1042" s="31" t="s">
        <v>1050</v>
      </c>
    </row>
    <row r="1043" spans="1:4" x14ac:dyDescent="0.3">
      <c r="C1043" s="30" t="s">
        <v>5</v>
      </c>
      <c r="D1043" s="31" t="s">
        <v>1051</v>
      </c>
    </row>
    <row r="1044" spans="1:4" x14ac:dyDescent="0.3">
      <c r="A1044" s="107"/>
      <c r="B1044" s="107"/>
      <c r="C1044" s="30" t="s">
        <v>6</v>
      </c>
      <c r="D1044" s="31" t="s">
        <v>1052</v>
      </c>
    </row>
    <row r="1045" spans="1:4" x14ac:dyDescent="0.3">
      <c r="A1045" s="86" t="s">
        <v>1231</v>
      </c>
      <c r="B1045" s="85">
        <v>2010</v>
      </c>
      <c r="C1045" s="19" t="s">
        <v>898</v>
      </c>
      <c r="D1045" s="61" t="s">
        <v>904</v>
      </c>
    </row>
    <row r="1046" spans="1:4" x14ac:dyDescent="0.3">
      <c r="C1046" s="30" t="s">
        <v>0</v>
      </c>
      <c r="D1046" s="71" t="s">
        <v>1055</v>
      </c>
    </row>
    <row r="1047" spans="1:4" x14ac:dyDescent="0.3">
      <c r="C1047" s="30" t="s">
        <v>1</v>
      </c>
      <c r="D1047" s="31" t="s">
        <v>1056</v>
      </c>
    </row>
    <row r="1048" spans="1:4" x14ac:dyDescent="0.3">
      <c r="C1048" s="30" t="s">
        <v>2</v>
      </c>
      <c r="D1048" s="31" t="s">
        <v>499</v>
      </c>
    </row>
    <row r="1049" spans="1:4" x14ac:dyDescent="0.3">
      <c r="C1049" s="30" t="s">
        <v>3</v>
      </c>
      <c r="D1049" s="31" t="s">
        <v>600</v>
      </c>
    </row>
    <row r="1050" spans="1:4" x14ac:dyDescent="0.3">
      <c r="C1050" s="30" t="s">
        <v>4</v>
      </c>
      <c r="D1050" s="31" t="s">
        <v>1039</v>
      </c>
    </row>
    <row r="1051" spans="1:4" x14ac:dyDescent="0.3">
      <c r="C1051" s="30" t="s">
        <v>5</v>
      </c>
      <c r="D1051" s="31" t="s">
        <v>1057</v>
      </c>
    </row>
    <row r="1052" spans="1:4" x14ac:dyDescent="0.3">
      <c r="C1052" s="30" t="s">
        <v>6</v>
      </c>
      <c r="D1052" s="31" t="s">
        <v>55</v>
      </c>
    </row>
    <row r="1053" spans="1:4" x14ac:dyDescent="0.3">
      <c r="A1053" s="86" t="s">
        <v>1232</v>
      </c>
      <c r="B1053" s="19">
        <v>2012</v>
      </c>
      <c r="C1053" s="19" t="s">
        <v>898</v>
      </c>
      <c r="D1053" s="21" t="s">
        <v>901</v>
      </c>
    </row>
    <row r="1054" spans="1:4" ht="27.6" x14ac:dyDescent="0.3">
      <c r="A1054" s="107"/>
      <c r="B1054" s="107"/>
      <c r="C1054" s="30" t="s">
        <v>0</v>
      </c>
      <c r="D1054" s="71" t="s">
        <v>1060</v>
      </c>
    </row>
    <row r="1055" spans="1:4" x14ac:dyDescent="0.3">
      <c r="C1055" s="30" t="s">
        <v>1</v>
      </c>
      <c r="D1055" s="31" t="s">
        <v>1061</v>
      </c>
    </row>
    <row r="1056" spans="1:4" x14ac:dyDescent="0.3">
      <c r="C1056" s="30" t="s">
        <v>2</v>
      </c>
      <c r="D1056" s="31" t="s">
        <v>499</v>
      </c>
    </row>
    <row r="1057" spans="1:4" x14ac:dyDescent="0.3">
      <c r="C1057" s="30" t="s">
        <v>3</v>
      </c>
      <c r="D1057" s="31" t="s">
        <v>1062</v>
      </c>
    </row>
    <row r="1058" spans="1:4" x14ac:dyDescent="0.3">
      <c r="C1058" s="30" t="s">
        <v>4</v>
      </c>
      <c r="D1058" s="31" t="s">
        <v>1063</v>
      </c>
    </row>
    <row r="1059" spans="1:4" x14ac:dyDescent="0.3">
      <c r="C1059" s="30" t="s">
        <v>5</v>
      </c>
      <c r="D1059" s="31" t="s">
        <v>1064</v>
      </c>
    </row>
    <row r="1060" spans="1:4" x14ac:dyDescent="0.3">
      <c r="C1060" s="30" t="s">
        <v>6</v>
      </c>
      <c r="D1060" s="31" t="s">
        <v>55</v>
      </c>
    </row>
    <row r="1061" spans="1:4" x14ac:dyDescent="0.3">
      <c r="A1061" s="86" t="s">
        <v>1233</v>
      </c>
      <c r="B1061" s="9">
        <v>2003</v>
      </c>
      <c r="C1061" s="19" t="s">
        <v>898</v>
      </c>
      <c r="D1061" s="21" t="s">
        <v>1164</v>
      </c>
    </row>
    <row r="1062" spans="1:4" x14ac:dyDescent="0.3">
      <c r="C1062" s="30" t="s">
        <v>0</v>
      </c>
      <c r="D1062" s="71" t="s">
        <v>1170</v>
      </c>
    </row>
    <row r="1063" spans="1:4" x14ac:dyDescent="0.3">
      <c r="C1063" s="30" t="s">
        <v>1</v>
      </c>
      <c r="D1063" s="31" t="s">
        <v>1171</v>
      </c>
    </row>
    <row r="1064" spans="1:4" x14ac:dyDescent="0.3">
      <c r="C1064" s="30" t="s">
        <v>2</v>
      </c>
      <c r="D1064" s="31" t="s">
        <v>499</v>
      </c>
    </row>
    <row r="1065" spans="1:4" x14ac:dyDescent="0.3">
      <c r="A1065" s="107"/>
      <c r="B1065" s="107"/>
      <c r="C1065" s="30" t="s">
        <v>3</v>
      </c>
      <c r="D1065" s="31" t="s">
        <v>1172</v>
      </c>
    </row>
    <row r="1066" spans="1:4" x14ac:dyDescent="0.3">
      <c r="C1066" s="30" t="s">
        <v>4</v>
      </c>
      <c r="D1066" s="31" t="s">
        <v>1173</v>
      </c>
    </row>
    <row r="1067" spans="1:4" x14ac:dyDescent="0.3">
      <c r="C1067" s="30" t="s">
        <v>5</v>
      </c>
      <c r="D1067" s="31" t="s">
        <v>1174</v>
      </c>
    </row>
    <row r="1068" spans="1:4" x14ac:dyDescent="0.3">
      <c r="C1068" s="30" t="s">
        <v>6</v>
      </c>
      <c r="D1068" s="31"/>
    </row>
    <row r="1069" spans="1:4" x14ac:dyDescent="0.3">
      <c r="A1069" s="86" t="s">
        <v>1234</v>
      </c>
      <c r="B1069" s="9">
        <v>2005</v>
      </c>
      <c r="C1069" s="19" t="s">
        <v>898</v>
      </c>
      <c r="D1069" s="21" t="s">
        <v>1165</v>
      </c>
    </row>
    <row r="1070" spans="1:4" x14ac:dyDescent="0.3">
      <c r="C1070" s="30" t="s">
        <v>0</v>
      </c>
      <c r="D1070" s="71" t="s">
        <v>1177</v>
      </c>
    </row>
    <row r="1071" spans="1:4" x14ac:dyDescent="0.3">
      <c r="C1071" s="30" t="s">
        <v>1</v>
      </c>
      <c r="D1071" s="31" t="s">
        <v>1178</v>
      </c>
    </row>
    <row r="1072" spans="1:4" x14ac:dyDescent="0.3">
      <c r="C1072" s="30" t="s">
        <v>2</v>
      </c>
      <c r="D1072" s="31" t="s">
        <v>499</v>
      </c>
    </row>
    <row r="1073" spans="1:4" x14ac:dyDescent="0.3">
      <c r="C1073" s="30" t="s">
        <v>3</v>
      </c>
      <c r="D1073" s="31" t="s">
        <v>1179</v>
      </c>
    </row>
    <row r="1074" spans="1:4" x14ac:dyDescent="0.3">
      <c r="A1074" s="107"/>
      <c r="B1074" s="107"/>
      <c r="C1074" s="30" t="s">
        <v>4</v>
      </c>
      <c r="D1074" s="31" t="s">
        <v>1117</v>
      </c>
    </row>
    <row r="1075" spans="1:4" x14ac:dyDescent="0.3">
      <c r="C1075" s="30" t="s">
        <v>5</v>
      </c>
      <c r="D1075" s="31" t="s">
        <v>1180</v>
      </c>
    </row>
    <row r="1076" spans="1:4" x14ac:dyDescent="0.3">
      <c r="C1076" s="30" t="s">
        <v>6</v>
      </c>
      <c r="D1076" s="31"/>
    </row>
    <row r="1077" spans="1:4" x14ac:dyDescent="0.3">
      <c r="A1077" s="86" t="s">
        <v>1235</v>
      </c>
      <c r="B1077" s="9">
        <v>2004</v>
      </c>
      <c r="C1077" s="19" t="s">
        <v>898</v>
      </c>
      <c r="D1077" s="21" t="s">
        <v>1166</v>
      </c>
    </row>
    <row r="1078" spans="1:4" x14ac:dyDescent="0.3">
      <c r="C1078" s="30" t="s">
        <v>0</v>
      </c>
      <c r="D1078" s="71" t="s">
        <v>1183</v>
      </c>
    </row>
    <row r="1079" spans="1:4" x14ac:dyDescent="0.3">
      <c r="C1079" s="30" t="s">
        <v>1</v>
      </c>
      <c r="D1079" s="31" t="s">
        <v>1184</v>
      </c>
    </row>
    <row r="1080" spans="1:4" x14ac:dyDescent="0.3">
      <c r="C1080" s="30" t="s">
        <v>2</v>
      </c>
      <c r="D1080" s="31" t="s">
        <v>499</v>
      </c>
    </row>
    <row r="1081" spans="1:4" x14ac:dyDescent="0.3">
      <c r="C1081" s="30" t="s">
        <v>3</v>
      </c>
      <c r="D1081" s="31" t="s">
        <v>895</v>
      </c>
    </row>
    <row r="1082" spans="1:4" x14ac:dyDescent="0.3">
      <c r="C1082" s="30" t="s">
        <v>4</v>
      </c>
      <c r="D1082" s="31" t="s">
        <v>825</v>
      </c>
    </row>
    <row r="1083" spans="1:4" x14ac:dyDescent="0.3">
      <c r="A1083" s="107"/>
      <c r="B1083" s="107"/>
      <c r="C1083" s="30" t="s">
        <v>5</v>
      </c>
      <c r="D1083" s="31" t="s">
        <v>1185</v>
      </c>
    </row>
    <row r="1084" spans="1:4" x14ac:dyDescent="0.3">
      <c r="C1084" s="30" t="s">
        <v>6</v>
      </c>
      <c r="D1084" s="31"/>
    </row>
    <row r="1085" spans="1:4" x14ac:dyDescent="0.3">
      <c r="A1085" s="86" t="s">
        <v>1236</v>
      </c>
      <c r="B1085" s="9">
        <v>2006</v>
      </c>
      <c r="C1085" s="19" t="s">
        <v>898</v>
      </c>
      <c r="D1085" s="21" t="s">
        <v>1167</v>
      </c>
    </row>
    <row r="1086" spans="1:4" x14ac:dyDescent="0.3">
      <c r="C1086" s="30" t="s">
        <v>0</v>
      </c>
      <c r="D1086" s="71"/>
    </row>
    <row r="1087" spans="1:4" ht="27.6" x14ac:dyDescent="0.3">
      <c r="C1087" s="30" t="s">
        <v>1</v>
      </c>
      <c r="D1087" s="31" t="s">
        <v>1188</v>
      </c>
    </row>
    <row r="1088" spans="1:4" x14ac:dyDescent="0.3">
      <c r="C1088" s="30" t="s">
        <v>2</v>
      </c>
      <c r="D1088" s="31" t="s">
        <v>499</v>
      </c>
    </row>
    <row r="1089" spans="1:5" x14ac:dyDescent="0.3">
      <c r="C1089" s="30" t="s">
        <v>3</v>
      </c>
      <c r="D1089" s="31" t="s">
        <v>604</v>
      </c>
    </row>
    <row r="1090" spans="1:5" x14ac:dyDescent="0.3">
      <c r="C1090" s="30" t="s">
        <v>4</v>
      </c>
      <c r="D1090" s="31" t="s">
        <v>1189</v>
      </c>
    </row>
    <row r="1091" spans="1:5" x14ac:dyDescent="0.3">
      <c r="C1091" s="30" t="s">
        <v>5</v>
      </c>
      <c r="D1091" s="31" t="s">
        <v>1190</v>
      </c>
    </row>
    <row r="1092" spans="1:5" x14ac:dyDescent="0.3">
      <c r="A1092" s="107"/>
      <c r="B1092" s="107"/>
      <c r="C1092" s="30" t="s">
        <v>6</v>
      </c>
      <c r="D1092" s="31" t="s">
        <v>55</v>
      </c>
    </row>
    <row r="1093" spans="1:5" x14ac:dyDescent="0.3">
      <c r="A1093" s="116">
        <v>619</v>
      </c>
      <c r="B1093" s="99">
        <v>2014</v>
      </c>
      <c r="C1093" s="99" t="s">
        <v>1240</v>
      </c>
      <c r="D1093" s="48" t="s">
        <v>1239</v>
      </c>
    </row>
    <row r="1094" spans="1:5" x14ac:dyDescent="0.3">
      <c r="A1094"/>
      <c r="B1094"/>
      <c r="C1094" s="30" t="s">
        <v>0</v>
      </c>
      <c r="D1094" s="71" t="s">
        <v>1241</v>
      </c>
    </row>
    <row r="1095" spans="1:5" x14ac:dyDescent="0.3">
      <c r="A1095"/>
      <c r="B1095"/>
      <c r="C1095" s="30" t="s">
        <v>1</v>
      </c>
      <c r="D1095" s="31" t="s">
        <v>1242</v>
      </c>
    </row>
    <row r="1096" spans="1:5" x14ac:dyDescent="0.3">
      <c r="A1096"/>
      <c r="B1096"/>
      <c r="C1096" s="30" t="s">
        <v>2</v>
      </c>
      <c r="D1096" s="31" t="s">
        <v>499</v>
      </c>
    </row>
    <row r="1097" spans="1:5" x14ac:dyDescent="0.3">
      <c r="A1097"/>
      <c r="B1097"/>
      <c r="C1097" s="30" t="s">
        <v>3</v>
      </c>
      <c r="D1097" s="31" t="s">
        <v>784</v>
      </c>
    </row>
    <row r="1098" spans="1:5" x14ac:dyDescent="0.3">
      <c r="A1098"/>
      <c r="B1098"/>
      <c r="C1098" s="30" t="s">
        <v>4</v>
      </c>
      <c r="D1098" s="31" t="s">
        <v>441</v>
      </c>
    </row>
    <row r="1099" spans="1:5" x14ac:dyDescent="0.3">
      <c r="A1099"/>
      <c r="B1099"/>
      <c r="C1099" s="30" t="s">
        <v>5</v>
      </c>
      <c r="D1099" s="31" t="s">
        <v>1243</v>
      </c>
    </row>
    <row r="1100" spans="1:5" x14ac:dyDescent="0.3">
      <c r="A1100"/>
      <c r="B1100"/>
      <c r="C1100" s="30" t="s">
        <v>6</v>
      </c>
      <c r="D1100" s="31" t="s">
        <v>55</v>
      </c>
    </row>
    <row r="1101" spans="1:5" x14ac:dyDescent="0.3">
      <c r="A1101" s="63" t="s">
        <v>1289</v>
      </c>
      <c r="B1101" s="59">
        <v>2010</v>
      </c>
      <c r="C1101" s="9" t="s">
        <v>21</v>
      </c>
      <c r="D1101" s="55" t="s">
        <v>1287</v>
      </c>
      <c r="E1101" s="67"/>
    </row>
    <row r="1102" spans="1:5" x14ac:dyDescent="0.3">
      <c r="C1102" s="30" t="s">
        <v>0</v>
      </c>
      <c r="D1102" s="71" t="s">
        <v>1291</v>
      </c>
    </row>
    <row r="1103" spans="1:5" x14ac:dyDescent="0.3">
      <c r="C1103" s="30" t="s">
        <v>1</v>
      </c>
      <c r="D1103" s="31" t="s">
        <v>1292</v>
      </c>
    </row>
    <row r="1104" spans="1:5" x14ac:dyDescent="0.3">
      <c r="C1104" s="30" t="s">
        <v>2</v>
      </c>
      <c r="D1104" s="31" t="s">
        <v>499</v>
      </c>
    </row>
    <row r="1105" spans="1:4" x14ac:dyDescent="0.3">
      <c r="C1105" s="30" t="s">
        <v>3</v>
      </c>
      <c r="D1105" s="31" t="s">
        <v>1293</v>
      </c>
    </row>
    <row r="1106" spans="1:4" x14ac:dyDescent="0.3">
      <c r="C1106" s="30" t="s">
        <v>4</v>
      </c>
      <c r="D1106" s="31" t="s">
        <v>1294</v>
      </c>
    </row>
    <row r="1107" spans="1:4" x14ac:dyDescent="0.3">
      <c r="C1107" s="30" t="s">
        <v>5</v>
      </c>
      <c r="D1107" s="31" t="s">
        <v>1295</v>
      </c>
    </row>
    <row r="1108" spans="1:4" x14ac:dyDescent="0.3">
      <c r="C1108" s="30" t="s">
        <v>6</v>
      </c>
      <c r="D1108" s="31" t="s">
        <v>55</v>
      </c>
    </row>
    <row r="1109" spans="1:4" x14ac:dyDescent="0.3">
      <c r="A1109" s="63" t="s">
        <v>1290</v>
      </c>
      <c r="B1109" s="59">
        <v>2014</v>
      </c>
      <c r="C1109" s="9" t="s">
        <v>21</v>
      </c>
      <c r="D1109" s="55" t="s">
        <v>1288</v>
      </c>
    </row>
    <row r="1110" spans="1:4" x14ac:dyDescent="0.3">
      <c r="C1110" s="30" t="s">
        <v>0</v>
      </c>
      <c r="D1110" s="71" t="s">
        <v>1296</v>
      </c>
    </row>
    <row r="1111" spans="1:4" x14ac:dyDescent="0.3">
      <c r="C1111" s="30" t="s">
        <v>1</v>
      </c>
      <c r="D1111" s="31" t="s">
        <v>1300</v>
      </c>
    </row>
    <row r="1112" spans="1:4" x14ac:dyDescent="0.3">
      <c r="C1112" s="30" t="s">
        <v>2</v>
      </c>
      <c r="D1112" s="31" t="s">
        <v>527</v>
      </c>
    </row>
    <row r="1113" spans="1:4" x14ac:dyDescent="0.3">
      <c r="C1113" s="30" t="s">
        <v>3</v>
      </c>
      <c r="D1113" s="31" t="s">
        <v>463</v>
      </c>
    </row>
    <row r="1114" spans="1:4" x14ac:dyDescent="0.3">
      <c r="C1114" s="30" t="s">
        <v>4</v>
      </c>
      <c r="D1114" s="31" t="s">
        <v>1299</v>
      </c>
    </row>
    <row r="1115" spans="1:4" x14ac:dyDescent="0.3">
      <c r="C1115" s="30" t="s">
        <v>5</v>
      </c>
      <c r="D1115" s="31" t="s">
        <v>1297</v>
      </c>
    </row>
    <row r="1116" spans="1:4" x14ac:dyDescent="0.3">
      <c r="C1116" s="30" t="s">
        <v>6</v>
      </c>
      <c r="D1116" s="31" t="s">
        <v>1298</v>
      </c>
    </row>
  </sheetData>
  <mergeCells count="2">
    <mergeCell ref="A1:D2"/>
    <mergeCell ref="A3:D3"/>
  </mergeCells>
  <pageMargins left="0.511811024" right="0.511811024" top="0.78740157499999996" bottom="0.78740157499999996" header="0.31496062000000002" footer="0.3149606200000000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14"/>
  <sheetViews>
    <sheetView zoomScaleNormal="100" workbookViewId="0">
      <selection sqref="A1:C2"/>
    </sheetView>
  </sheetViews>
  <sheetFormatPr defaultColWidth="9.109375" defaultRowHeight="14.4" x14ac:dyDescent="0.3"/>
  <cols>
    <col min="1" max="1" width="65" style="17" customWidth="1"/>
    <col min="2" max="2" width="9.109375" style="17"/>
    <col min="3" max="3" width="22.88671875" style="17" customWidth="1"/>
    <col min="4" max="4" width="9.109375" style="17"/>
    <col min="5" max="5" width="4.109375" style="17" bestFit="1" customWidth="1"/>
    <col min="6" max="6" width="5.88671875" style="17" customWidth="1"/>
    <col min="7" max="7" width="5.88671875" style="17" bestFit="1" customWidth="1"/>
    <col min="8" max="8" width="4.109375" style="17" bestFit="1" customWidth="1"/>
    <col min="9" max="9" width="4.109375" style="17" customWidth="1"/>
    <col min="10" max="16384" width="9.109375" style="17"/>
  </cols>
  <sheetData>
    <row r="1" spans="1:13" ht="15" customHeight="1" x14ac:dyDescent="0.3">
      <c r="A1" s="169" t="s">
        <v>1510</v>
      </c>
      <c r="B1" s="169"/>
      <c r="C1" s="169"/>
      <c r="D1" s="198"/>
      <c r="E1" s="198"/>
      <c r="F1" s="198"/>
      <c r="G1" s="198"/>
      <c r="H1" s="198"/>
      <c r="I1" s="198"/>
      <c r="J1" s="198"/>
      <c r="K1" s="198"/>
      <c r="L1" s="198"/>
      <c r="M1" s="198"/>
    </row>
    <row r="2" spans="1:13" ht="15" customHeight="1" x14ac:dyDescent="0.3">
      <c r="A2" s="169"/>
      <c r="B2" s="169"/>
      <c r="C2" s="169"/>
      <c r="D2" s="198"/>
      <c r="E2" s="198"/>
      <c r="F2" s="198"/>
      <c r="G2" s="198"/>
      <c r="H2" s="198"/>
      <c r="I2" s="198"/>
      <c r="J2" s="198"/>
      <c r="K2" s="198"/>
      <c r="L2" s="198"/>
      <c r="M2" s="198"/>
    </row>
    <row r="3" spans="1:13" ht="15" customHeight="1" x14ac:dyDescent="0.3">
      <c r="A3" s="170" t="s">
        <v>1505</v>
      </c>
      <c r="B3" s="170"/>
      <c r="C3" s="170"/>
      <c r="D3" s="197"/>
      <c r="E3" s="197"/>
      <c r="F3" s="197"/>
      <c r="G3" s="197"/>
      <c r="H3" s="197"/>
      <c r="I3" s="197"/>
      <c r="J3" s="197"/>
      <c r="K3" s="197"/>
      <c r="L3" s="197"/>
      <c r="M3" s="197"/>
    </row>
    <row r="4" spans="1:13" x14ac:dyDescent="0.3">
      <c r="D4" s="18"/>
      <c r="E4" s="18"/>
      <c r="F4" s="18"/>
      <c r="G4" s="18"/>
      <c r="H4" s="18"/>
      <c r="I4" s="18"/>
      <c r="J4" s="18"/>
      <c r="K4" s="18"/>
      <c r="L4" s="18"/>
      <c r="M4" s="18"/>
    </row>
    <row r="5" spans="1:13" x14ac:dyDescent="0.3">
      <c r="A5" s="54" t="s">
        <v>1511</v>
      </c>
      <c r="B5" s="54" t="s">
        <v>1509</v>
      </c>
      <c r="C5" s="54" t="s">
        <v>1512</v>
      </c>
      <c r="D5"/>
      <c r="E5"/>
      <c r="F5"/>
      <c r="G5"/>
      <c r="H5"/>
      <c r="I5"/>
      <c r="J5"/>
      <c r="K5"/>
    </row>
    <row r="6" spans="1:13" ht="14.25" customHeight="1" x14ac:dyDescent="0.3">
      <c r="A6" s="52" t="s">
        <v>1202</v>
      </c>
      <c r="B6" s="52">
        <v>1994</v>
      </c>
      <c r="C6" s="99">
        <v>1</v>
      </c>
      <c r="D6"/>
      <c r="E6"/>
      <c r="F6"/>
      <c r="G6"/>
      <c r="H6"/>
      <c r="I6"/>
      <c r="J6"/>
      <c r="K6"/>
    </row>
    <row r="7" spans="1:13" ht="14.25" customHeight="1" x14ac:dyDescent="0.3">
      <c r="A7" s="48" t="s">
        <v>72</v>
      </c>
      <c r="B7" s="52">
        <v>1995</v>
      </c>
      <c r="C7" s="99">
        <v>1</v>
      </c>
      <c r="D7"/>
      <c r="E7"/>
      <c r="F7"/>
      <c r="G7"/>
      <c r="H7"/>
      <c r="I7"/>
      <c r="J7"/>
      <c r="K7"/>
    </row>
    <row r="8" spans="1:13" ht="14.25" customHeight="1" x14ac:dyDescent="0.3">
      <c r="A8" s="52" t="s">
        <v>1150</v>
      </c>
      <c r="B8" s="52">
        <v>1999</v>
      </c>
      <c r="C8" s="99">
        <v>1</v>
      </c>
      <c r="D8"/>
      <c r="E8"/>
      <c r="F8"/>
      <c r="G8"/>
      <c r="H8"/>
      <c r="I8"/>
      <c r="J8"/>
      <c r="K8"/>
    </row>
    <row r="9" spans="1:13" ht="14.25" customHeight="1" x14ac:dyDescent="0.3">
      <c r="A9" s="48" t="s">
        <v>1316</v>
      </c>
      <c r="B9" s="52">
        <v>2001</v>
      </c>
      <c r="C9" s="99">
        <v>4</v>
      </c>
      <c r="D9"/>
      <c r="E9"/>
      <c r="F9"/>
      <c r="G9"/>
      <c r="H9"/>
      <c r="I9"/>
      <c r="J9"/>
      <c r="K9"/>
    </row>
    <row r="10" spans="1:13" ht="14.25" customHeight="1" x14ac:dyDescent="0.3">
      <c r="A10" s="48" t="s">
        <v>1163</v>
      </c>
      <c r="B10" s="52">
        <v>2002</v>
      </c>
      <c r="C10" s="99">
        <v>4</v>
      </c>
      <c r="D10"/>
      <c r="E10"/>
      <c r="F10"/>
      <c r="G10"/>
      <c r="H10"/>
      <c r="I10"/>
      <c r="J10"/>
      <c r="K10"/>
    </row>
    <row r="11" spans="1:13" ht="14.25" customHeight="1" x14ac:dyDescent="0.3">
      <c r="A11" s="48" t="s">
        <v>1313</v>
      </c>
      <c r="B11" s="52">
        <v>2003</v>
      </c>
      <c r="C11" s="99">
        <v>3</v>
      </c>
      <c r="D11"/>
      <c r="E11"/>
      <c r="F11"/>
      <c r="G11"/>
      <c r="H11"/>
      <c r="I11"/>
      <c r="J11"/>
      <c r="K11"/>
    </row>
    <row r="12" spans="1:13" ht="14.25" customHeight="1" x14ac:dyDescent="0.3">
      <c r="A12" s="48" t="s">
        <v>1310</v>
      </c>
      <c r="B12" s="52">
        <v>2004</v>
      </c>
      <c r="C12" s="99">
        <v>5</v>
      </c>
      <c r="D12"/>
      <c r="E12"/>
      <c r="F12"/>
      <c r="G12"/>
      <c r="H12"/>
      <c r="I12"/>
      <c r="J12"/>
      <c r="K12"/>
    </row>
    <row r="13" spans="1:13" ht="14.25" customHeight="1" x14ac:dyDescent="0.3">
      <c r="A13" s="48" t="s">
        <v>1312</v>
      </c>
      <c r="B13" s="52">
        <v>2005</v>
      </c>
      <c r="C13" s="99">
        <v>2</v>
      </c>
      <c r="D13"/>
      <c r="E13"/>
      <c r="F13"/>
      <c r="G13"/>
      <c r="H13"/>
      <c r="I13"/>
      <c r="J13"/>
      <c r="K13"/>
    </row>
    <row r="14" spans="1:13" ht="14.25" customHeight="1" x14ac:dyDescent="0.3">
      <c r="A14" s="48" t="s">
        <v>1314</v>
      </c>
      <c r="B14" s="52">
        <v>2006</v>
      </c>
      <c r="C14" s="99">
        <v>6</v>
      </c>
      <c r="D14"/>
      <c r="E14"/>
      <c r="F14"/>
      <c r="G14"/>
      <c r="H14"/>
      <c r="I14"/>
      <c r="J14"/>
      <c r="K14"/>
    </row>
    <row r="15" spans="1:13" ht="14.25" customHeight="1" x14ac:dyDescent="0.3">
      <c r="A15" s="48" t="s">
        <v>1309</v>
      </c>
      <c r="B15" s="52">
        <v>2007</v>
      </c>
      <c r="C15" s="99">
        <v>7</v>
      </c>
      <c r="D15"/>
      <c r="E15"/>
      <c r="F15"/>
      <c r="G15"/>
      <c r="H15"/>
      <c r="I15"/>
      <c r="J15"/>
      <c r="K15"/>
    </row>
    <row r="16" spans="1:13" ht="14.25" customHeight="1" x14ac:dyDescent="0.3">
      <c r="A16" s="48" t="s">
        <v>1311</v>
      </c>
      <c r="B16" s="52">
        <v>2008</v>
      </c>
      <c r="C16" s="99">
        <v>9</v>
      </c>
      <c r="D16"/>
      <c r="E16"/>
      <c r="F16"/>
      <c r="G16"/>
      <c r="H16"/>
      <c r="I16"/>
      <c r="J16"/>
      <c r="K16"/>
    </row>
    <row r="17" spans="1:11" ht="14.25" customHeight="1" x14ac:dyDescent="0.3">
      <c r="A17" s="48" t="s">
        <v>1315</v>
      </c>
      <c r="B17" s="52">
        <v>2009</v>
      </c>
      <c r="C17" s="99">
        <v>7</v>
      </c>
      <c r="D17"/>
      <c r="E17"/>
      <c r="F17"/>
      <c r="G17"/>
      <c r="H17"/>
      <c r="I17"/>
      <c r="J17"/>
      <c r="K17"/>
    </row>
    <row r="18" spans="1:11" ht="14.25" customHeight="1" x14ac:dyDescent="0.3">
      <c r="A18" s="48" t="s">
        <v>1318</v>
      </c>
      <c r="B18" s="52">
        <v>2010</v>
      </c>
      <c r="C18" s="99">
        <v>9</v>
      </c>
      <c r="D18"/>
      <c r="E18"/>
      <c r="F18"/>
      <c r="G18"/>
      <c r="H18"/>
      <c r="I18"/>
      <c r="J18"/>
      <c r="K18"/>
    </row>
    <row r="19" spans="1:11" ht="14.25" customHeight="1" x14ac:dyDescent="0.3">
      <c r="A19" s="48" t="s">
        <v>1308</v>
      </c>
      <c r="B19" s="52">
        <v>2011</v>
      </c>
      <c r="C19" s="99">
        <v>12</v>
      </c>
      <c r="D19"/>
      <c r="E19"/>
      <c r="F19"/>
      <c r="G19"/>
      <c r="H19"/>
      <c r="I19"/>
      <c r="J19"/>
      <c r="K19"/>
    </row>
    <row r="20" spans="1:11" ht="14.25" customHeight="1" x14ac:dyDescent="0.3">
      <c r="A20" s="48" t="s">
        <v>1307</v>
      </c>
      <c r="B20" s="52">
        <v>2012</v>
      </c>
      <c r="C20" s="99">
        <v>11</v>
      </c>
      <c r="D20"/>
      <c r="E20"/>
      <c r="F20"/>
      <c r="G20"/>
      <c r="H20"/>
      <c r="I20"/>
      <c r="J20"/>
      <c r="K20"/>
    </row>
    <row r="21" spans="1:11" ht="14.25" customHeight="1" x14ac:dyDescent="0.3">
      <c r="A21" s="48" t="s">
        <v>1112</v>
      </c>
      <c r="B21" s="52">
        <v>2013</v>
      </c>
      <c r="C21" s="99">
        <v>7</v>
      </c>
      <c r="D21"/>
      <c r="E21"/>
      <c r="F21"/>
      <c r="G21"/>
      <c r="H21"/>
      <c r="I21"/>
      <c r="J21"/>
      <c r="K21"/>
    </row>
    <row r="22" spans="1:11" ht="14.25" customHeight="1" x14ac:dyDescent="0.3">
      <c r="A22" s="48" t="s">
        <v>1317</v>
      </c>
      <c r="B22" s="52">
        <v>2014</v>
      </c>
      <c r="C22" s="99">
        <v>9</v>
      </c>
      <c r="D22"/>
      <c r="E22"/>
      <c r="F22"/>
      <c r="G22"/>
      <c r="H22"/>
      <c r="I22"/>
      <c r="J22"/>
      <c r="K22"/>
    </row>
    <row r="23" spans="1:11" ht="14.25" customHeight="1" x14ac:dyDescent="0.3">
      <c r="A23" s="48" t="s">
        <v>1282</v>
      </c>
      <c r="B23" s="52">
        <v>2015</v>
      </c>
      <c r="C23" s="99">
        <v>9</v>
      </c>
      <c r="D23"/>
      <c r="E23"/>
      <c r="F23"/>
      <c r="G23"/>
      <c r="H23"/>
      <c r="I23"/>
      <c r="J23"/>
      <c r="K23"/>
    </row>
    <row r="24" spans="1:11" ht="14.25" customHeight="1" x14ac:dyDescent="0.3">
      <c r="A24" s="48" t="s">
        <v>331</v>
      </c>
      <c r="B24" s="52">
        <v>2016</v>
      </c>
      <c r="C24" s="99">
        <v>1</v>
      </c>
      <c r="D24"/>
      <c r="E24"/>
      <c r="F24"/>
      <c r="G24"/>
      <c r="H24"/>
      <c r="I24"/>
      <c r="J24"/>
      <c r="K24"/>
    </row>
    <row r="25" spans="1:11" ht="14.25" customHeight="1" x14ac:dyDescent="0.3">
      <c r="D25"/>
      <c r="E25"/>
      <c r="F25"/>
      <c r="G25"/>
      <c r="H25"/>
      <c r="I25"/>
      <c r="J25"/>
      <c r="K25"/>
    </row>
    <row r="26" spans="1:11" ht="14.25" customHeight="1" x14ac:dyDescent="0.3">
      <c r="A26" s="87" t="s">
        <v>229</v>
      </c>
      <c r="B26" s="87"/>
      <c r="C26" s="87">
        <f>SUM(C6:C24)</f>
        <v>108</v>
      </c>
      <c r="D26"/>
      <c r="E26"/>
      <c r="F26"/>
      <c r="G26"/>
      <c r="H26"/>
      <c r="I26"/>
      <c r="J26"/>
      <c r="K26"/>
    </row>
    <row r="27" spans="1:11" ht="14.25" customHeight="1" x14ac:dyDescent="0.3">
      <c r="D27"/>
      <c r="E27"/>
      <c r="F27"/>
      <c r="G27"/>
      <c r="H27"/>
      <c r="I27"/>
      <c r="J27"/>
      <c r="K27"/>
    </row>
    <row r="28" spans="1:11" ht="14.25" customHeight="1" x14ac:dyDescent="0.3">
      <c r="A28" s="143" t="s">
        <v>1513</v>
      </c>
      <c r="B28" s="143"/>
      <c r="D28"/>
      <c r="E28"/>
      <c r="F28"/>
      <c r="G28"/>
      <c r="H28"/>
      <c r="I28"/>
      <c r="J28"/>
      <c r="K28"/>
    </row>
    <row r="29" spans="1:11" ht="14.25" customHeight="1" x14ac:dyDescent="0.3">
      <c r="A29" s="99"/>
      <c r="B29" s="99">
        <v>1994</v>
      </c>
      <c r="D29"/>
      <c r="E29"/>
      <c r="F29"/>
      <c r="G29"/>
      <c r="H29"/>
      <c r="I29"/>
      <c r="J29"/>
      <c r="K29"/>
    </row>
    <row r="30" spans="1:11" ht="14.25" customHeight="1" x14ac:dyDescent="0.3">
      <c r="A30" s="99"/>
      <c r="B30" s="99">
        <v>1995</v>
      </c>
      <c r="D30"/>
      <c r="E30"/>
      <c r="F30"/>
      <c r="G30"/>
      <c r="H30"/>
      <c r="I30"/>
      <c r="J30"/>
      <c r="K30"/>
    </row>
    <row r="31" spans="1:11" ht="14.25" customHeight="1" x14ac:dyDescent="0.3">
      <c r="A31" s="99"/>
      <c r="B31" s="99">
        <v>1999</v>
      </c>
      <c r="D31"/>
      <c r="E31"/>
      <c r="F31"/>
      <c r="G31"/>
      <c r="H31"/>
      <c r="I31"/>
      <c r="J31"/>
      <c r="K31"/>
    </row>
    <row r="32" spans="1:11" ht="14.25" customHeight="1" x14ac:dyDescent="0.3">
      <c r="A32" s="99" t="s">
        <v>190</v>
      </c>
      <c r="B32" s="99">
        <v>2001</v>
      </c>
      <c r="D32"/>
      <c r="E32"/>
      <c r="F32"/>
      <c r="G32"/>
      <c r="H32"/>
      <c r="I32"/>
      <c r="J32"/>
      <c r="K32"/>
    </row>
    <row r="33" spans="1:11" ht="14.25" customHeight="1" x14ac:dyDescent="0.3">
      <c r="A33" s="99" t="s">
        <v>343</v>
      </c>
      <c r="B33" s="99">
        <v>2002</v>
      </c>
      <c r="D33"/>
      <c r="E33"/>
      <c r="F33"/>
      <c r="G33"/>
      <c r="H33"/>
      <c r="I33"/>
      <c r="J33"/>
      <c r="K33"/>
    </row>
    <row r="34" spans="1:11" ht="14.25" customHeight="1" x14ac:dyDescent="0.3">
      <c r="A34" s="99"/>
      <c r="B34" s="99">
        <v>2003</v>
      </c>
      <c r="D34"/>
      <c r="E34"/>
      <c r="F34"/>
      <c r="G34"/>
      <c r="H34"/>
      <c r="I34"/>
      <c r="J34"/>
      <c r="K34"/>
    </row>
    <row r="35" spans="1:11" ht="14.25" customHeight="1" x14ac:dyDescent="0.3">
      <c r="A35" s="99" t="s">
        <v>326</v>
      </c>
      <c r="B35" s="99">
        <v>2004</v>
      </c>
      <c r="D35"/>
      <c r="E35"/>
      <c r="F35"/>
      <c r="G35"/>
      <c r="H35"/>
      <c r="I35"/>
      <c r="J35"/>
      <c r="K35"/>
    </row>
    <row r="36" spans="1:11" x14ac:dyDescent="0.3">
      <c r="A36" s="99"/>
      <c r="B36" s="99">
        <v>2005</v>
      </c>
      <c r="D36"/>
      <c r="E36"/>
      <c r="F36"/>
      <c r="G36"/>
      <c r="H36"/>
      <c r="I36"/>
      <c r="J36"/>
      <c r="K36"/>
    </row>
    <row r="37" spans="1:11" x14ac:dyDescent="0.3">
      <c r="A37" s="99"/>
      <c r="B37" s="99">
        <v>2006</v>
      </c>
      <c r="D37"/>
      <c r="E37"/>
      <c r="F37"/>
      <c r="G37"/>
      <c r="H37"/>
      <c r="I37"/>
      <c r="J37"/>
      <c r="K37"/>
    </row>
    <row r="38" spans="1:11" x14ac:dyDescent="0.3">
      <c r="A38" s="99"/>
      <c r="B38" s="99">
        <v>2007</v>
      </c>
      <c r="D38"/>
      <c r="E38"/>
      <c r="F38"/>
      <c r="G38"/>
      <c r="H38"/>
      <c r="I38"/>
      <c r="J38"/>
      <c r="K38"/>
    </row>
    <row r="39" spans="1:11" x14ac:dyDescent="0.3">
      <c r="A39" s="99"/>
      <c r="B39" s="99">
        <v>2008</v>
      </c>
      <c r="D39"/>
      <c r="E39"/>
      <c r="F39"/>
      <c r="G39"/>
      <c r="H39"/>
      <c r="I39"/>
      <c r="J39"/>
      <c r="K39"/>
    </row>
    <row r="40" spans="1:11" x14ac:dyDescent="0.3">
      <c r="A40" s="142" t="s">
        <v>356</v>
      </c>
      <c r="B40" s="142">
        <v>2009</v>
      </c>
      <c r="D40"/>
      <c r="E40"/>
      <c r="F40"/>
      <c r="G40"/>
      <c r="H40"/>
      <c r="I40"/>
      <c r="J40"/>
      <c r="K40"/>
    </row>
    <row r="41" spans="1:11" x14ac:dyDescent="0.3">
      <c r="A41" s="142" t="s">
        <v>1218</v>
      </c>
      <c r="B41" s="142">
        <v>2010</v>
      </c>
      <c r="D41"/>
      <c r="E41"/>
      <c r="F41"/>
      <c r="G41"/>
      <c r="H41"/>
      <c r="I41"/>
      <c r="J41"/>
      <c r="K41"/>
    </row>
    <row r="42" spans="1:11" x14ac:dyDescent="0.3">
      <c r="A42" s="142" t="s">
        <v>344</v>
      </c>
      <c r="B42" s="142">
        <v>2011</v>
      </c>
      <c r="D42"/>
      <c r="E42"/>
      <c r="F42"/>
      <c r="G42"/>
      <c r="H42"/>
      <c r="I42"/>
      <c r="J42"/>
      <c r="K42"/>
    </row>
    <row r="43" spans="1:11" x14ac:dyDescent="0.3">
      <c r="A43" s="142" t="s">
        <v>1490</v>
      </c>
      <c r="B43" s="142">
        <v>2012</v>
      </c>
      <c r="D43"/>
      <c r="E43"/>
      <c r="F43"/>
      <c r="G43"/>
      <c r="H43"/>
      <c r="I43"/>
      <c r="J43"/>
      <c r="K43"/>
    </row>
    <row r="44" spans="1:11" x14ac:dyDescent="0.3">
      <c r="A44" s="142" t="s">
        <v>330</v>
      </c>
      <c r="B44" s="142">
        <v>2013</v>
      </c>
      <c r="D44"/>
      <c r="E44"/>
      <c r="F44"/>
      <c r="G44"/>
      <c r="H44"/>
      <c r="I44"/>
      <c r="J44"/>
      <c r="K44"/>
    </row>
    <row r="45" spans="1:11" x14ac:dyDescent="0.3">
      <c r="A45" s="142" t="s">
        <v>1203</v>
      </c>
      <c r="B45" s="142">
        <v>2014</v>
      </c>
      <c r="D45"/>
      <c r="E45"/>
      <c r="F45"/>
      <c r="G45"/>
      <c r="H45"/>
      <c r="I45"/>
      <c r="J45"/>
      <c r="K45"/>
    </row>
    <row r="46" spans="1:11" x14ac:dyDescent="0.3">
      <c r="A46" s="99"/>
      <c r="B46" s="99">
        <v>2015</v>
      </c>
      <c r="D46"/>
      <c r="E46"/>
      <c r="F46"/>
      <c r="G46"/>
      <c r="H46"/>
      <c r="I46"/>
      <c r="J46"/>
      <c r="K46"/>
    </row>
    <row r="47" spans="1:11" x14ac:dyDescent="0.3">
      <c r="A47" s="99"/>
      <c r="B47" s="99">
        <v>2016</v>
      </c>
      <c r="D47"/>
      <c r="E47"/>
      <c r="F47"/>
      <c r="G47"/>
      <c r="H47"/>
      <c r="I47"/>
      <c r="J47"/>
      <c r="K47"/>
    </row>
    <row r="48" spans="1:11" x14ac:dyDescent="0.3">
      <c r="D48"/>
      <c r="E48"/>
      <c r="F48"/>
      <c r="G48"/>
      <c r="H48"/>
      <c r="I48"/>
      <c r="J48"/>
      <c r="K48"/>
    </row>
    <row r="49" spans="1:11" x14ac:dyDescent="0.3">
      <c r="D49"/>
      <c r="E49"/>
      <c r="F49"/>
      <c r="G49"/>
      <c r="H49"/>
      <c r="I49"/>
      <c r="J49"/>
      <c r="K49"/>
    </row>
    <row r="50" spans="1:11" x14ac:dyDescent="0.3">
      <c r="A50" s="143" t="s">
        <v>1514</v>
      </c>
      <c r="B50" s="143"/>
      <c r="D50"/>
      <c r="E50"/>
      <c r="F50"/>
      <c r="G50"/>
      <c r="H50"/>
      <c r="I50"/>
      <c r="J50"/>
      <c r="K50"/>
    </row>
    <row r="51" spans="1:11" x14ac:dyDescent="0.3">
      <c r="A51" s="99"/>
      <c r="B51" s="99">
        <v>1994</v>
      </c>
      <c r="D51"/>
      <c r="E51"/>
      <c r="F51"/>
      <c r="G51"/>
      <c r="H51"/>
      <c r="I51"/>
      <c r="J51"/>
      <c r="K51"/>
    </row>
    <row r="52" spans="1:11" x14ac:dyDescent="0.3">
      <c r="A52" s="99"/>
      <c r="B52" s="99">
        <v>1995</v>
      </c>
      <c r="D52"/>
      <c r="E52"/>
      <c r="F52"/>
      <c r="G52"/>
      <c r="H52"/>
      <c r="I52"/>
      <c r="J52"/>
      <c r="K52"/>
    </row>
    <row r="53" spans="1:11" x14ac:dyDescent="0.3">
      <c r="A53" s="99"/>
      <c r="B53" s="99">
        <v>1999</v>
      </c>
      <c r="D53"/>
      <c r="E53"/>
      <c r="F53"/>
      <c r="G53"/>
      <c r="H53"/>
      <c r="I53"/>
      <c r="J53"/>
      <c r="K53"/>
    </row>
    <row r="54" spans="1:11" x14ac:dyDescent="0.3">
      <c r="A54" s="99"/>
      <c r="B54" s="99">
        <v>2001</v>
      </c>
      <c r="D54"/>
      <c r="E54"/>
      <c r="F54"/>
      <c r="G54"/>
      <c r="H54"/>
      <c r="I54"/>
      <c r="J54"/>
      <c r="K54"/>
    </row>
    <row r="55" spans="1:11" x14ac:dyDescent="0.3">
      <c r="A55" s="99"/>
      <c r="B55" s="99">
        <v>2002</v>
      </c>
      <c r="D55"/>
      <c r="E55"/>
      <c r="F55"/>
      <c r="G55"/>
      <c r="H55"/>
      <c r="I55"/>
      <c r="J55"/>
      <c r="K55"/>
    </row>
    <row r="56" spans="1:11" x14ac:dyDescent="0.3">
      <c r="A56" s="99"/>
      <c r="B56" s="99">
        <v>2003</v>
      </c>
      <c r="D56"/>
      <c r="E56"/>
      <c r="F56"/>
      <c r="G56"/>
      <c r="H56"/>
      <c r="I56"/>
      <c r="J56"/>
      <c r="K56"/>
    </row>
    <row r="57" spans="1:11" x14ac:dyDescent="0.3">
      <c r="A57" s="99"/>
      <c r="B57" s="99">
        <v>2004</v>
      </c>
      <c r="D57"/>
      <c r="E57"/>
      <c r="F57"/>
      <c r="G57"/>
      <c r="H57"/>
      <c r="I57"/>
      <c r="J57"/>
      <c r="K57"/>
    </row>
    <row r="58" spans="1:11" x14ac:dyDescent="0.3">
      <c r="A58" s="99"/>
      <c r="B58" s="99">
        <v>2005</v>
      </c>
      <c r="D58"/>
      <c r="E58"/>
      <c r="F58"/>
      <c r="G58"/>
      <c r="H58"/>
      <c r="I58"/>
      <c r="J58"/>
      <c r="K58"/>
    </row>
    <row r="59" spans="1:11" x14ac:dyDescent="0.3">
      <c r="A59" s="99" t="s">
        <v>342</v>
      </c>
      <c r="B59" s="99">
        <v>2006</v>
      </c>
      <c r="D59"/>
      <c r="E59"/>
      <c r="F59"/>
      <c r="G59"/>
      <c r="H59"/>
      <c r="I59"/>
      <c r="J59"/>
      <c r="K59"/>
    </row>
    <row r="60" spans="1:11" x14ac:dyDescent="0.3">
      <c r="A60" s="99" t="s">
        <v>308</v>
      </c>
      <c r="B60" s="99">
        <v>2007</v>
      </c>
      <c r="D60"/>
      <c r="E60"/>
      <c r="F60"/>
      <c r="G60"/>
      <c r="H60"/>
      <c r="I60"/>
      <c r="J60"/>
      <c r="K60"/>
    </row>
    <row r="61" spans="1:11" x14ac:dyDescent="0.3">
      <c r="A61" s="99" t="s">
        <v>322</v>
      </c>
      <c r="B61" s="99">
        <v>2008</v>
      </c>
      <c r="D61"/>
      <c r="E61"/>
      <c r="F61"/>
      <c r="G61"/>
      <c r="H61"/>
      <c r="I61"/>
      <c r="J61"/>
      <c r="K61"/>
    </row>
    <row r="62" spans="1:11" x14ac:dyDescent="0.3">
      <c r="A62" s="85"/>
      <c r="B62" s="85">
        <v>2009</v>
      </c>
      <c r="D62"/>
      <c r="E62"/>
      <c r="F62"/>
      <c r="G62"/>
      <c r="H62"/>
      <c r="I62"/>
      <c r="J62"/>
      <c r="K62"/>
    </row>
    <row r="63" spans="1:11" x14ac:dyDescent="0.3">
      <c r="A63" s="85" t="s">
        <v>354</v>
      </c>
      <c r="B63" s="85">
        <v>2010</v>
      </c>
      <c r="D63"/>
      <c r="E63"/>
      <c r="F63"/>
      <c r="G63"/>
      <c r="H63"/>
      <c r="I63"/>
      <c r="J63"/>
      <c r="K63"/>
    </row>
    <row r="64" spans="1:11" x14ac:dyDescent="0.3">
      <c r="A64" s="85" t="s">
        <v>1491</v>
      </c>
      <c r="B64" s="85">
        <v>2011</v>
      </c>
      <c r="D64"/>
      <c r="E64"/>
      <c r="F64"/>
      <c r="G64"/>
      <c r="H64"/>
      <c r="I64"/>
      <c r="J64"/>
      <c r="K64"/>
    </row>
    <row r="65" spans="1:11" x14ac:dyDescent="0.3">
      <c r="A65" s="85" t="s">
        <v>350</v>
      </c>
      <c r="B65" s="85">
        <v>2012</v>
      </c>
      <c r="D65"/>
      <c r="E65"/>
      <c r="F65"/>
      <c r="G65"/>
      <c r="H65"/>
      <c r="I65"/>
      <c r="J65"/>
      <c r="K65"/>
    </row>
    <row r="66" spans="1:11" x14ac:dyDescent="0.3">
      <c r="A66" s="85" t="s">
        <v>1222</v>
      </c>
      <c r="B66" s="85">
        <v>2013</v>
      </c>
      <c r="D66"/>
      <c r="E66"/>
      <c r="F66"/>
      <c r="G66"/>
      <c r="H66"/>
      <c r="I66"/>
      <c r="J66"/>
      <c r="K66"/>
    </row>
    <row r="67" spans="1:11" x14ac:dyDescent="0.3">
      <c r="A67" s="85" t="s">
        <v>1209</v>
      </c>
      <c r="B67" s="85">
        <v>2014</v>
      </c>
      <c r="D67"/>
      <c r="E67"/>
      <c r="F67"/>
      <c r="G67"/>
      <c r="H67"/>
      <c r="I67"/>
      <c r="J67"/>
      <c r="K67"/>
    </row>
    <row r="68" spans="1:11" x14ac:dyDescent="0.3">
      <c r="A68" s="99"/>
      <c r="B68" s="99">
        <v>2015</v>
      </c>
      <c r="D68"/>
      <c r="E68"/>
      <c r="F68"/>
      <c r="G68"/>
      <c r="H68"/>
      <c r="I68"/>
      <c r="J68"/>
      <c r="K68"/>
    </row>
    <row r="69" spans="1:11" x14ac:dyDescent="0.3">
      <c r="A69" s="99" t="s">
        <v>331</v>
      </c>
      <c r="B69" s="99">
        <v>2016</v>
      </c>
      <c r="D69"/>
      <c r="E69"/>
      <c r="F69"/>
      <c r="G69"/>
      <c r="H69"/>
      <c r="I69"/>
      <c r="J69"/>
      <c r="K69"/>
    </row>
    <row r="70" spans="1:11" x14ac:dyDescent="0.3">
      <c r="D70"/>
      <c r="E70"/>
      <c r="F70"/>
      <c r="G70"/>
      <c r="H70"/>
      <c r="I70"/>
      <c r="J70"/>
      <c r="K70"/>
    </row>
    <row r="71" spans="1:11" x14ac:dyDescent="0.3">
      <c r="D71"/>
      <c r="E71"/>
      <c r="F71"/>
      <c r="G71"/>
      <c r="H71"/>
      <c r="I71"/>
      <c r="J71"/>
      <c r="K71"/>
    </row>
    <row r="72" spans="1:11" x14ac:dyDescent="0.3">
      <c r="D72"/>
      <c r="E72"/>
      <c r="F72"/>
      <c r="G72"/>
      <c r="H72"/>
      <c r="I72"/>
      <c r="J72"/>
      <c r="K72"/>
    </row>
    <row r="73" spans="1:11" x14ac:dyDescent="0.3">
      <c r="D73"/>
      <c r="E73"/>
      <c r="F73"/>
      <c r="G73"/>
      <c r="H73"/>
      <c r="I73"/>
      <c r="J73"/>
      <c r="K73"/>
    </row>
    <row r="74" spans="1:11" x14ac:dyDescent="0.3">
      <c r="D74"/>
      <c r="E74"/>
      <c r="F74"/>
      <c r="G74"/>
      <c r="H74"/>
      <c r="I74"/>
      <c r="J74"/>
      <c r="K74"/>
    </row>
    <row r="75" spans="1:11" x14ac:dyDescent="0.3">
      <c r="D75"/>
      <c r="E75"/>
      <c r="F75"/>
      <c r="G75"/>
      <c r="H75"/>
      <c r="I75"/>
      <c r="J75"/>
      <c r="K75"/>
    </row>
    <row r="76" spans="1:11" x14ac:dyDescent="0.3">
      <c r="D76"/>
      <c r="E76"/>
      <c r="F76"/>
      <c r="G76"/>
      <c r="H76"/>
      <c r="I76"/>
      <c r="J76"/>
      <c r="K76"/>
    </row>
    <row r="77" spans="1:11" x14ac:dyDescent="0.3">
      <c r="D77"/>
      <c r="E77"/>
      <c r="F77"/>
      <c r="G77"/>
      <c r="H77"/>
      <c r="I77"/>
      <c r="J77"/>
      <c r="K77"/>
    </row>
    <row r="78" spans="1:11" x14ac:dyDescent="0.3">
      <c r="D78"/>
      <c r="E78"/>
      <c r="F78"/>
      <c r="G78"/>
      <c r="H78"/>
      <c r="I78"/>
      <c r="J78"/>
      <c r="K78"/>
    </row>
    <row r="79" spans="1:11" x14ac:dyDescent="0.3">
      <c r="D79"/>
      <c r="E79"/>
      <c r="F79"/>
      <c r="G79"/>
      <c r="H79"/>
      <c r="I79"/>
      <c r="J79"/>
      <c r="K79"/>
    </row>
    <row r="80" spans="1:11" x14ac:dyDescent="0.3">
      <c r="D80"/>
      <c r="E80"/>
      <c r="F80"/>
      <c r="G80"/>
      <c r="H80"/>
      <c r="I80"/>
      <c r="J80"/>
      <c r="K80"/>
    </row>
    <row r="81" spans="4:11" x14ac:dyDescent="0.3">
      <c r="D81"/>
      <c r="E81"/>
      <c r="F81"/>
      <c r="G81"/>
      <c r="H81"/>
      <c r="I81"/>
      <c r="J81"/>
      <c r="K81"/>
    </row>
    <row r="82" spans="4:11" x14ac:dyDescent="0.3">
      <c r="D82"/>
      <c r="E82"/>
      <c r="F82"/>
      <c r="G82"/>
      <c r="H82"/>
      <c r="I82"/>
      <c r="J82"/>
      <c r="K82"/>
    </row>
    <row r="83" spans="4:11" x14ac:dyDescent="0.3">
      <c r="D83"/>
      <c r="E83"/>
      <c r="F83"/>
      <c r="G83"/>
      <c r="H83"/>
      <c r="I83"/>
      <c r="J83"/>
      <c r="K83"/>
    </row>
    <row r="84" spans="4:11" x14ac:dyDescent="0.3">
      <c r="D84"/>
      <c r="E84"/>
      <c r="F84"/>
      <c r="G84"/>
      <c r="H84"/>
      <c r="I84"/>
      <c r="J84"/>
      <c r="K84"/>
    </row>
    <row r="85" spans="4:11" x14ac:dyDescent="0.3">
      <c r="D85"/>
      <c r="E85"/>
      <c r="F85"/>
      <c r="G85"/>
      <c r="H85"/>
      <c r="I85"/>
      <c r="J85"/>
      <c r="K85"/>
    </row>
    <row r="86" spans="4:11" x14ac:dyDescent="0.3">
      <c r="D86"/>
      <c r="E86"/>
      <c r="F86"/>
      <c r="G86"/>
      <c r="H86"/>
      <c r="I86"/>
      <c r="J86"/>
      <c r="K86"/>
    </row>
    <row r="87" spans="4:11" x14ac:dyDescent="0.3">
      <c r="D87"/>
      <c r="E87"/>
      <c r="F87"/>
      <c r="G87"/>
      <c r="H87"/>
      <c r="I87"/>
      <c r="J87"/>
      <c r="K87"/>
    </row>
    <row r="88" spans="4:11" x14ac:dyDescent="0.3">
      <c r="D88"/>
      <c r="E88"/>
      <c r="F88"/>
      <c r="G88"/>
      <c r="H88"/>
      <c r="I88"/>
      <c r="J88"/>
      <c r="K88"/>
    </row>
    <row r="89" spans="4:11" x14ac:dyDescent="0.3">
      <c r="D89"/>
      <c r="E89"/>
      <c r="F89"/>
      <c r="G89"/>
      <c r="H89"/>
      <c r="I89"/>
      <c r="J89"/>
      <c r="K89"/>
    </row>
    <row r="90" spans="4:11" x14ac:dyDescent="0.3">
      <c r="D90"/>
      <c r="E90"/>
      <c r="F90"/>
      <c r="G90"/>
      <c r="H90"/>
      <c r="I90"/>
      <c r="J90"/>
      <c r="K90"/>
    </row>
    <row r="91" spans="4:11" x14ac:dyDescent="0.3">
      <c r="D91"/>
      <c r="E91"/>
      <c r="F91"/>
      <c r="G91"/>
      <c r="H91"/>
      <c r="I91"/>
      <c r="J91"/>
      <c r="K91"/>
    </row>
    <row r="92" spans="4:11" x14ac:dyDescent="0.3">
      <c r="D92"/>
      <c r="E92"/>
      <c r="F92"/>
      <c r="G92"/>
      <c r="H92"/>
      <c r="I92"/>
      <c r="J92"/>
      <c r="K92"/>
    </row>
    <row r="93" spans="4:11" x14ac:dyDescent="0.3">
      <c r="D93"/>
      <c r="E93"/>
      <c r="F93"/>
      <c r="G93"/>
      <c r="H93"/>
      <c r="I93"/>
      <c r="J93"/>
      <c r="K93"/>
    </row>
    <row r="94" spans="4:11" x14ac:dyDescent="0.3">
      <c r="D94"/>
      <c r="E94"/>
      <c r="F94"/>
      <c r="G94"/>
      <c r="H94"/>
      <c r="I94"/>
      <c r="J94"/>
      <c r="K94"/>
    </row>
    <row r="95" spans="4:11" x14ac:dyDescent="0.3">
      <c r="D95"/>
      <c r="E95"/>
      <c r="F95"/>
      <c r="G95"/>
      <c r="H95"/>
      <c r="I95"/>
      <c r="J95"/>
      <c r="K95"/>
    </row>
    <row r="96" spans="4:11" x14ac:dyDescent="0.3">
      <c r="D96"/>
      <c r="E96"/>
      <c r="F96"/>
      <c r="G96"/>
      <c r="H96"/>
      <c r="I96"/>
      <c r="J96"/>
      <c r="K96"/>
    </row>
    <row r="97" spans="4:11" x14ac:dyDescent="0.3">
      <c r="D97"/>
      <c r="E97"/>
      <c r="F97"/>
      <c r="G97"/>
      <c r="H97"/>
      <c r="I97"/>
      <c r="J97"/>
      <c r="K97"/>
    </row>
    <row r="98" spans="4:11" x14ac:dyDescent="0.3">
      <c r="D98"/>
      <c r="E98"/>
      <c r="F98"/>
      <c r="G98"/>
      <c r="H98"/>
      <c r="I98"/>
      <c r="J98"/>
      <c r="K98"/>
    </row>
    <row r="99" spans="4:11" x14ac:dyDescent="0.3">
      <c r="D99"/>
      <c r="E99"/>
      <c r="F99"/>
      <c r="G99"/>
      <c r="H99"/>
      <c r="I99"/>
      <c r="J99"/>
      <c r="K99"/>
    </row>
    <row r="100" spans="4:11" x14ac:dyDescent="0.3">
      <c r="D100"/>
      <c r="E100"/>
      <c r="F100"/>
      <c r="G100"/>
      <c r="H100"/>
      <c r="I100"/>
      <c r="J100"/>
      <c r="K100"/>
    </row>
    <row r="101" spans="4:11" x14ac:dyDescent="0.3">
      <c r="D101"/>
      <c r="E101"/>
      <c r="F101"/>
      <c r="G101"/>
      <c r="H101"/>
      <c r="I101"/>
      <c r="J101"/>
      <c r="K101"/>
    </row>
    <row r="102" spans="4:11" x14ac:dyDescent="0.3">
      <c r="D102"/>
      <c r="E102"/>
      <c r="F102"/>
      <c r="G102"/>
      <c r="H102"/>
      <c r="I102"/>
      <c r="J102"/>
      <c r="K102"/>
    </row>
    <row r="103" spans="4:11" x14ac:dyDescent="0.3">
      <c r="D103"/>
      <c r="E103"/>
      <c r="F103"/>
      <c r="G103"/>
      <c r="H103"/>
      <c r="I103"/>
      <c r="J103"/>
      <c r="K103"/>
    </row>
    <row r="104" spans="4:11" x14ac:dyDescent="0.3">
      <c r="D104"/>
      <c r="E104"/>
      <c r="F104"/>
      <c r="G104"/>
      <c r="H104"/>
      <c r="I104"/>
      <c r="J104"/>
      <c r="K104"/>
    </row>
    <row r="105" spans="4:11" x14ac:dyDescent="0.3">
      <c r="D105"/>
      <c r="E105"/>
      <c r="F105"/>
      <c r="G105"/>
      <c r="H105"/>
      <c r="I105"/>
      <c r="J105"/>
      <c r="K105"/>
    </row>
    <row r="106" spans="4:11" x14ac:dyDescent="0.3">
      <c r="D106"/>
      <c r="E106"/>
      <c r="F106"/>
      <c r="G106"/>
      <c r="H106"/>
      <c r="I106"/>
      <c r="J106"/>
      <c r="K106"/>
    </row>
    <row r="107" spans="4:11" x14ac:dyDescent="0.3">
      <c r="D107"/>
      <c r="E107"/>
      <c r="F107"/>
      <c r="G107"/>
      <c r="H107"/>
      <c r="I107"/>
      <c r="J107"/>
      <c r="K107"/>
    </row>
    <row r="108" spans="4:11" x14ac:dyDescent="0.3">
      <c r="D108"/>
      <c r="E108"/>
      <c r="F108"/>
      <c r="G108"/>
      <c r="H108"/>
      <c r="I108"/>
      <c r="J108"/>
      <c r="K108"/>
    </row>
    <row r="109" spans="4:11" x14ac:dyDescent="0.3">
      <c r="D109"/>
      <c r="E109"/>
      <c r="F109"/>
      <c r="G109"/>
      <c r="H109"/>
      <c r="I109"/>
      <c r="J109"/>
      <c r="K109"/>
    </row>
    <row r="110" spans="4:11" x14ac:dyDescent="0.3">
      <c r="D110"/>
      <c r="E110"/>
      <c r="F110"/>
      <c r="G110"/>
      <c r="H110"/>
      <c r="I110"/>
      <c r="J110"/>
      <c r="K110"/>
    </row>
    <row r="111" spans="4:11" x14ac:dyDescent="0.3">
      <c r="D111"/>
      <c r="E111"/>
      <c r="F111"/>
      <c r="G111"/>
      <c r="H111"/>
      <c r="I111"/>
      <c r="J111"/>
      <c r="K111"/>
    </row>
    <row r="112" spans="4:11" x14ac:dyDescent="0.3">
      <c r="D112"/>
      <c r="E112"/>
      <c r="F112"/>
      <c r="G112"/>
      <c r="H112"/>
      <c r="I112"/>
      <c r="J112"/>
      <c r="K112"/>
    </row>
    <row r="113" spans="4:11" x14ac:dyDescent="0.3">
      <c r="D113"/>
      <c r="E113"/>
      <c r="F113"/>
      <c r="G113"/>
      <c r="H113"/>
      <c r="I113"/>
      <c r="J113"/>
      <c r="K113"/>
    </row>
    <row r="114" spans="4:11" x14ac:dyDescent="0.3">
      <c r="D114"/>
      <c r="E114"/>
      <c r="F114"/>
      <c r="G114"/>
      <c r="H114"/>
      <c r="I114"/>
      <c r="J114"/>
      <c r="K114"/>
    </row>
  </sheetData>
  <sortState xmlns:xlrd2="http://schemas.microsoft.com/office/spreadsheetml/2017/richdata2" ref="F6:F140">
    <sortCondition ref="F140"/>
  </sortState>
  <mergeCells count="2">
    <mergeCell ref="A1:C2"/>
    <mergeCell ref="A3:C3"/>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13"/>
  <sheetViews>
    <sheetView zoomScaleNormal="100" workbookViewId="0">
      <selection activeCell="B18" sqref="B18"/>
    </sheetView>
  </sheetViews>
  <sheetFormatPr defaultColWidth="9.109375" defaultRowHeight="14.4" x14ac:dyDescent="0.3"/>
  <cols>
    <col min="1" max="1" width="64.33203125" style="17" customWidth="1"/>
    <col min="2" max="2" width="45.109375" style="131" customWidth="1"/>
    <col min="3" max="3" width="11.44140625" style="17" bestFit="1" customWidth="1"/>
    <col min="4" max="4" width="9.109375" style="17"/>
    <col min="5" max="5" width="4" style="17" bestFit="1" customWidth="1"/>
    <col min="6" max="6" width="8.5546875" style="17" bestFit="1" customWidth="1"/>
    <col min="7" max="10" width="4" style="17" bestFit="1" customWidth="1"/>
    <col min="11" max="11" width="4" style="17" customWidth="1"/>
    <col min="12" max="12" width="4.33203125" style="17" customWidth="1"/>
    <col min="13" max="16384" width="9.109375" style="17"/>
  </cols>
  <sheetData>
    <row r="1" spans="1:10" ht="15" customHeight="1" x14ac:dyDescent="0.3">
      <c r="A1" s="169" t="s">
        <v>1515</v>
      </c>
      <c r="B1" s="169"/>
      <c r="C1" s="169"/>
      <c r="D1"/>
      <c r="E1"/>
      <c r="F1"/>
      <c r="G1"/>
    </row>
    <row r="2" spans="1:10" ht="15" customHeight="1" x14ac:dyDescent="0.3">
      <c r="A2" s="169"/>
      <c r="B2" s="169"/>
      <c r="C2" s="169"/>
      <c r="D2"/>
      <c r="E2"/>
      <c r="F2"/>
      <c r="G2"/>
    </row>
    <row r="3" spans="1:10" ht="15" customHeight="1" x14ac:dyDescent="0.3">
      <c r="A3" s="170" t="s">
        <v>1516</v>
      </c>
      <c r="B3" s="170"/>
      <c r="C3" s="170"/>
      <c r="D3"/>
      <c r="E3"/>
      <c r="F3"/>
      <c r="G3"/>
    </row>
    <row r="4" spans="1:10" x14ac:dyDescent="0.3">
      <c r="D4"/>
      <c r="E4"/>
      <c r="F4"/>
      <c r="G4"/>
    </row>
    <row r="5" spans="1:10" x14ac:dyDescent="0.3">
      <c r="A5" s="51" t="s">
        <v>1517</v>
      </c>
      <c r="B5" s="128" t="s">
        <v>1518</v>
      </c>
      <c r="C5" s="51" t="s">
        <v>1519</v>
      </c>
      <c r="E5"/>
      <c r="F5"/>
      <c r="G5"/>
      <c r="H5"/>
      <c r="I5"/>
      <c r="J5"/>
    </row>
    <row r="6" spans="1:10" ht="12.75" customHeight="1" x14ac:dyDescent="0.3">
      <c r="A6" s="48" t="s">
        <v>1520</v>
      </c>
      <c r="B6" s="129" t="s">
        <v>1323</v>
      </c>
      <c r="C6" s="52">
        <v>19</v>
      </c>
      <c r="E6"/>
      <c r="F6"/>
      <c r="G6"/>
      <c r="H6"/>
      <c r="I6"/>
      <c r="J6"/>
    </row>
    <row r="7" spans="1:10" ht="12.75" customHeight="1" x14ac:dyDescent="0.3">
      <c r="A7" s="48" t="s">
        <v>1521</v>
      </c>
      <c r="B7" s="129" t="s">
        <v>1321</v>
      </c>
      <c r="C7" s="52">
        <v>29</v>
      </c>
      <c r="E7"/>
      <c r="F7"/>
      <c r="G7"/>
      <c r="H7"/>
      <c r="I7"/>
      <c r="J7"/>
    </row>
    <row r="8" spans="1:10" ht="12.75" customHeight="1" x14ac:dyDescent="0.3">
      <c r="A8" s="48" t="s">
        <v>1522</v>
      </c>
      <c r="B8" s="129" t="s">
        <v>1322</v>
      </c>
      <c r="C8" s="52">
        <v>7</v>
      </c>
      <c r="E8"/>
      <c r="F8"/>
      <c r="G8"/>
      <c r="H8"/>
      <c r="I8"/>
      <c r="J8"/>
    </row>
    <row r="9" spans="1:10" ht="12.75" customHeight="1" x14ac:dyDescent="0.3">
      <c r="A9" s="48" t="s">
        <v>1523</v>
      </c>
      <c r="B9" s="129" t="s">
        <v>1324</v>
      </c>
      <c r="C9" s="52">
        <v>62</v>
      </c>
      <c r="E9"/>
      <c r="F9"/>
      <c r="G9"/>
      <c r="H9"/>
      <c r="I9"/>
      <c r="J9"/>
    </row>
    <row r="10" spans="1:10" ht="12.75" customHeight="1" x14ac:dyDescent="0.3">
      <c r="A10" s="48" t="s">
        <v>1524</v>
      </c>
      <c r="B10" s="129" t="s">
        <v>1319</v>
      </c>
      <c r="C10" s="52">
        <v>7</v>
      </c>
      <c r="E10"/>
      <c r="F10"/>
      <c r="G10"/>
      <c r="H10"/>
      <c r="I10"/>
      <c r="J10"/>
    </row>
    <row r="11" spans="1:10" ht="12.75" customHeight="1" x14ac:dyDescent="0.3">
      <c r="A11" s="61" t="s">
        <v>1525</v>
      </c>
      <c r="B11" s="130" t="s">
        <v>1320</v>
      </c>
      <c r="C11" s="52">
        <v>3</v>
      </c>
      <c r="E11"/>
      <c r="F11"/>
      <c r="G11"/>
      <c r="H11"/>
      <c r="I11"/>
      <c r="J11"/>
    </row>
    <row r="12" spans="1:10" ht="12.75" customHeight="1" x14ac:dyDescent="0.3">
      <c r="A12" s="61" t="s">
        <v>1526</v>
      </c>
      <c r="B12" s="129" t="s">
        <v>368</v>
      </c>
      <c r="C12" s="52">
        <v>2</v>
      </c>
      <c r="E12"/>
      <c r="F12"/>
      <c r="G12"/>
      <c r="H12"/>
      <c r="I12"/>
      <c r="J12"/>
    </row>
    <row r="13" spans="1:10" x14ac:dyDescent="0.3">
      <c r="C13" s="17">
        <f>SUM(C6:C12)</f>
        <v>129</v>
      </c>
      <c r="E13"/>
      <c r="F13"/>
      <c r="G13"/>
      <c r="H13"/>
      <c r="I13"/>
      <c r="J13"/>
    </row>
    <row r="14" spans="1:10" x14ac:dyDescent="0.3">
      <c r="E14"/>
      <c r="F14"/>
      <c r="G14"/>
      <c r="H14"/>
      <c r="I14"/>
      <c r="J14"/>
    </row>
    <row r="15" spans="1:10" x14ac:dyDescent="0.3">
      <c r="E15"/>
      <c r="F15"/>
      <c r="G15"/>
      <c r="H15"/>
      <c r="I15"/>
      <c r="J15"/>
    </row>
    <row r="16" spans="1:10" x14ac:dyDescent="0.3">
      <c r="E16"/>
      <c r="F16"/>
      <c r="G16"/>
      <c r="H16"/>
      <c r="I16"/>
      <c r="J16"/>
    </row>
    <row r="17" spans="1:15" x14ac:dyDescent="0.3">
      <c r="A17" s="51" t="s">
        <v>1517</v>
      </c>
      <c r="B17" s="128" t="s">
        <v>1527</v>
      </c>
      <c r="C17" s="51" t="s">
        <v>1519</v>
      </c>
      <c r="E17"/>
      <c r="F17"/>
      <c r="G17"/>
      <c r="H17"/>
      <c r="I17"/>
      <c r="J17"/>
    </row>
    <row r="18" spans="1:15" ht="25.5" customHeight="1" x14ac:dyDescent="0.3">
      <c r="A18" s="132" t="s">
        <v>1253</v>
      </c>
      <c r="B18" s="129" t="s">
        <v>368</v>
      </c>
      <c r="C18" s="52">
        <v>2</v>
      </c>
      <c r="E18"/>
      <c r="F18"/>
      <c r="G18"/>
      <c r="H18"/>
      <c r="I18"/>
      <c r="J18"/>
    </row>
    <row r="19" spans="1:15" ht="72" x14ac:dyDescent="0.3">
      <c r="A19" s="133" t="s">
        <v>1269</v>
      </c>
      <c r="B19" s="129" t="s">
        <v>1488</v>
      </c>
      <c r="C19" s="52">
        <v>35</v>
      </c>
      <c r="E19"/>
      <c r="F19"/>
      <c r="G19"/>
      <c r="H19"/>
      <c r="I19"/>
      <c r="J19"/>
    </row>
    <row r="20" spans="1:15" x14ac:dyDescent="0.3">
      <c r="A20" s="132" t="s">
        <v>1468</v>
      </c>
      <c r="B20" s="129" t="s">
        <v>1322</v>
      </c>
      <c r="C20" s="52">
        <v>7</v>
      </c>
      <c r="E20"/>
      <c r="F20"/>
      <c r="G20"/>
      <c r="H20"/>
      <c r="I20"/>
      <c r="J20"/>
    </row>
    <row r="21" spans="1:15" ht="73.5" customHeight="1" x14ac:dyDescent="0.3">
      <c r="A21" s="133" t="s">
        <v>1270</v>
      </c>
      <c r="B21" s="129" t="s">
        <v>1487</v>
      </c>
      <c r="C21" s="52">
        <v>60</v>
      </c>
      <c r="E21"/>
      <c r="F21"/>
      <c r="G21"/>
      <c r="H21"/>
      <c r="I21"/>
      <c r="J21"/>
    </row>
    <row r="22" spans="1:15" ht="43.2" x14ac:dyDescent="0.3">
      <c r="A22" s="132" t="s">
        <v>1268</v>
      </c>
      <c r="B22" s="129" t="s">
        <v>1323</v>
      </c>
      <c r="C22" s="52">
        <v>19</v>
      </c>
      <c r="E22"/>
      <c r="F22"/>
      <c r="G22"/>
      <c r="H22"/>
      <c r="I22"/>
      <c r="J22"/>
    </row>
    <row r="23" spans="1:15" ht="15" customHeight="1" x14ac:dyDescent="0.3">
      <c r="E23"/>
      <c r="F23"/>
      <c r="G23"/>
      <c r="H23"/>
      <c r="I23"/>
      <c r="J23"/>
      <c r="O23" s="131"/>
    </row>
    <row r="24" spans="1:15" x14ac:dyDescent="0.3">
      <c r="E24"/>
      <c r="F24"/>
      <c r="G24"/>
      <c r="H24"/>
      <c r="I24"/>
      <c r="J24"/>
    </row>
    <row r="25" spans="1:15" x14ac:dyDescent="0.3">
      <c r="E25"/>
      <c r="F25"/>
      <c r="G25"/>
      <c r="H25"/>
      <c r="I25"/>
      <c r="J25"/>
    </row>
    <row r="26" spans="1:15" x14ac:dyDescent="0.3">
      <c r="A26" s="145" t="s">
        <v>1528</v>
      </c>
      <c r="B26" s="146"/>
      <c r="E26"/>
      <c r="F26"/>
      <c r="G26"/>
      <c r="H26"/>
      <c r="I26"/>
      <c r="J26"/>
    </row>
    <row r="27" spans="1:15" x14ac:dyDescent="0.3">
      <c r="A27" s="147" t="s">
        <v>1269</v>
      </c>
      <c r="B27" s="144" t="s">
        <v>1493</v>
      </c>
      <c r="E27"/>
      <c r="F27"/>
      <c r="G27"/>
      <c r="H27"/>
      <c r="I27"/>
      <c r="J27"/>
    </row>
    <row r="28" spans="1:15" x14ac:dyDescent="0.3">
      <c r="A28" s="132" t="s">
        <v>1468</v>
      </c>
      <c r="B28" s="144" t="s">
        <v>1494</v>
      </c>
      <c r="E28"/>
      <c r="F28"/>
      <c r="G28"/>
      <c r="H28"/>
      <c r="I28"/>
      <c r="J28"/>
    </row>
    <row r="29" spans="1:15" x14ac:dyDescent="0.3">
      <c r="A29" s="147" t="s">
        <v>1270</v>
      </c>
      <c r="B29" s="144" t="s">
        <v>1492</v>
      </c>
      <c r="E29"/>
      <c r="F29"/>
      <c r="G29"/>
      <c r="H29"/>
      <c r="I29"/>
      <c r="J29"/>
    </row>
    <row r="30" spans="1:15" x14ac:dyDescent="0.3">
      <c r="A30" s="132" t="s">
        <v>1268</v>
      </c>
      <c r="B30" s="144" t="s">
        <v>343</v>
      </c>
      <c r="E30"/>
      <c r="F30"/>
      <c r="G30"/>
      <c r="H30"/>
      <c r="I30"/>
      <c r="J30"/>
    </row>
    <row r="31" spans="1:15" x14ac:dyDescent="0.3">
      <c r="E31"/>
      <c r="F31"/>
      <c r="G31"/>
      <c r="H31"/>
      <c r="I31"/>
      <c r="J31"/>
    </row>
    <row r="32" spans="1:15" x14ac:dyDescent="0.3">
      <c r="A32" s="145" t="s">
        <v>1529</v>
      </c>
      <c r="B32" s="146"/>
      <c r="E32"/>
      <c r="F32"/>
      <c r="G32"/>
      <c r="H32"/>
      <c r="I32"/>
      <c r="J32"/>
    </row>
    <row r="33" spans="1:10" x14ac:dyDescent="0.3">
      <c r="A33" s="147" t="s">
        <v>1269</v>
      </c>
      <c r="B33" s="144" t="s">
        <v>1222</v>
      </c>
      <c r="E33"/>
      <c r="F33"/>
      <c r="G33"/>
      <c r="H33"/>
      <c r="I33"/>
      <c r="J33"/>
    </row>
    <row r="34" spans="1:10" x14ac:dyDescent="0.3">
      <c r="A34" s="132" t="s">
        <v>1468</v>
      </c>
      <c r="B34" s="144" t="s">
        <v>1497</v>
      </c>
      <c r="E34"/>
      <c r="F34"/>
      <c r="G34"/>
      <c r="H34"/>
      <c r="I34"/>
      <c r="J34"/>
    </row>
    <row r="35" spans="1:10" x14ac:dyDescent="0.3">
      <c r="A35" s="147" t="s">
        <v>1270</v>
      </c>
      <c r="B35" s="144" t="s">
        <v>1495</v>
      </c>
      <c r="E35"/>
      <c r="F35"/>
      <c r="G35"/>
      <c r="H35"/>
      <c r="I35"/>
      <c r="J35"/>
    </row>
    <row r="36" spans="1:10" x14ac:dyDescent="0.3">
      <c r="A36" s="132" t="s">
        <v>1268</v>
      </c>
      <c r="B36" s="144" t="s">
        <v>1498</v>
      </c>
      <c r="E36"/>
      <c r="F36"/>
      <c r="G36"/>
      <c r="H36"/>
      <c r="I36"/>
      <c r="J36"/>
    </row>
    <row r="37" spans="1:10" x14ac:dyDescent="0.3">
      <c r="E37"/>
      <c r="F37"/>
      <c r="G37"/>
      <c r="H37"/>
      <c r="I37"/>
      <c r="J37"/>
    </row>
    <row r="38" spans="1:10" x14ac:dyDescent="0.3">
      <c r="E38"/>
      <c r="F38"/>
      <c r="G38"/>
      <c r="H38"/>
      <c r="I38"/>
      <c r="J38"/>
    </row>
    <row r="39" spans="1:10" x14ac:dyDescent="0.3">
      <c r="E39"/>
      <c r="F39"/>
      <c r="G39"/>
      <c r="H39"/>
      <c r="I39"/>
      <c r="J39"/>
    </row>
    <row r="40" spans="1:10" x14ac:dyDescent="0.3">
      <c r="E40"/>
      <c r="F40"/>
      <c r="G40"/>
      <c r="H40"/>
      <c r="I40"/>
      <c r="J40"/>
    </row>
    <row r="41" spans="1:10" x14ac:dyDescent="0.3">
      <c r="E41"/>
      <c r="F41"/>
      <c r="G41"/>
      <c r="H41"/>
      <c r="I41"/>
      <c r="J41"/>
    </row>
    <row r="42" spans="1:10" x14ac:dyDescent="0.3">
      <c r="E42"/>
      <c r="F42"/>
      <c r="G42"/>
      <c r="H42"/>
      <c r="I42"/>
      <c r="J42"/>
    </row>
    <row r="43" spans="1:10" x14ac:dyDescent="0.3">
      <c r="E43"/>
      <c r="F43"/>
      <c r="G43"/>
      <c r="H43"/>
      <c r="I43"/>
      <c r="J43"/>
    </row>
    <row r="44" spans="1:10" x14ac:dyDescent="0.3">
      <c r="E44"/>
      <c r="F44"/>
      <c r="G44"/>
      <c r="H44"/>
      <c r="I44"/>
      <c r="J44"/>
    </row>
    <row r="45" spans="1:10" x14ac:dyDescent="0.3">
      <c r="E45"/>
      <c r="F45"/>
      <c r="G45"/>
      <c r="H45"/>
      <c r="I45"/>
      <c r="J45"/>
    </row>
    <row r="46" spans="1:10" x14ac:dyDescent="0.3">
      <c r="E46"/>
      <c r="F46"/>
      <c r="G46"/>
      <c r="H46"/>
      <c r="I46"/>
      <c r="J46"/>
    </row>
    <row r="47" spans="1:10" x14ac:dyDescent="0.3">
      <c r="E47"/>
      <c r="F47"/>
      <c r="G47"/>
      <c r="H47"/>
      <c r="I47"/>
      <c r="J47"/>
    </row>
    <row r="48" spans="1:10" x14ac:dyDescent="0.3">
      <c r="E48"/>
      <c r="F48"/>
      <c r="G48"/>
      <c r="H48"/>
      <c r="I48"/>
      <c r="J48"/>
    </row>
    <row r="49" spans="5:10" x14ac:dyDescent="0.3">
      <c r="E49"/>
      <c r="F49"/>
      <c r="G49"/>
      <c r="H49"/>
      <c r="I49"/>
      <c r="J49"/>
    </row>
    <row r="50" spans="5:10" x14ac:dyDescent="0.3">
      <c r="E50"/>
      <c r="F50"/>
      <c r="G50"/>
      <c r="H50"/>
      <c r="I50"/>
      <c r="J50"/>
    </row>
    <row r="51" spans="5:10" x14ac:dyDescent="0.3">
      <c r="E51"/>
      <c r="F51"/>
      <c r="G51"/>
      <c r="H51"/>
      <c r="I51"/>
      <c r="J51"/>
    </row>
    <row r="52" spans="5:10" x14ac:dyDescent="0.3">
      <c r="E52"/>
      <c r="F52"/>
      <c r="G52"/>
      <c r="H52"/>
      <c r="I52"/>
      <c r="J52"/>
    </row>
    <row r="53" spans="5:10" x14ac:dyDescent="0.3">
      <c r="E53"/>
      <c r="F53"/>
      <c r="G53"/>
      <c r="H53"/>
      <c r="I53"/>
      <c r="J53"/>
    </row>
    <row r="54" spans="5:10" x14ac:dyDescent="0.3">
      <c r="E54"/>
      <c r="F54"/>
      <c r="G54"/>
      <c r="H54"/>
      <c r="I54"/>
      <c r="J54"/>
    </row>
    <row r="55" spans="5:10" x14ac:dyDescent="0.3">
      <c r="E55"/>
      <c r="F55"/>
      <c r="G55"/>
      <c r="H55"/>
      <c r="I55"/>
      <c r="J55"/>
    </row>
    <row r="56" spans="5:10" x14ac:dyDescent="0.3">
      <c r="E56"/>
      <c r="F56"/>
      <c r="G56"/>
      <c r="H56"/>
      <c r="I56"/>
      <c r="J56"/>
    </row>
    <row r="57" spans="5:10" x14ac:dyDescent="0.3">
      <c r="E57"/>
      <c r="F57"/>
      <c r="G57"/>
      <c r="H57"/>
      <c r="I57"/>
      <c r="J57"/>
    </row>
    <row r="58" spans="5:10" x14ac:dyDescent="0.3">
      <c r="E58"/>
      <c r="F58"/>
      <c r="G58"/>
      <c r="H58"/>
      <c r="I58"/>
      <c r="J58"/>
    </row>
    <row r="59" spans="5:10" x14ac:dyDescent="0.3">
      <c r="E59"/>
      <c r="F59"/>
      <c r="G59"/>
      <c r="H59"/>
      <c r="I59"/>
      <c r="J59"/>
    </row>
    <row r="60" spans="5:10" x14ac:dyDescent="0.3">
      <c r="E60"/>
      <c r="F60"/>
      <c r="G60"/>
      <c r="H60"/>
      <c r="I60"/>
      <c r="J60"/>
    </row>
    <row r="61" spans="5:10" x14ac:dyDescent="0.3">
      <c r="E61"/>
      <c r="F61"/>
      <c r="G61"/>
      <c r="H61"/>
      <c r="I61"/>
      <c r="J61"/>
    </row>
    <row r="62" spans="5:10" x14ac:dyDescent="0.3">
      <c r="E62"/>
      <c r="F62"/>
      <c r="G62"/>
      <c r="H62"/>
      <c r="I62"/>
      <c r="J62"/>
    </row>
    <row r="63" spans="5:10" x14ac:dyDescent="0.3">
      <c r="E63"/>
      <c r="F63"/>
      <c r="G63"/>
      <c r="H63"/>
      <c r="I63"/>
      <c r="J63"/>
    </row>
    <row r="64" spans="5:10" x14ac:dyDescent="0.3">
      <c r="E64"/>
      <c r="F64"/>
      <c r="G64"/>
      <c r="H64"/>
      <c r="I64"/>
      <c r="J64"/>
    </row>
    <row r="65" spans="5:10" x14ac:dyDescent="0.3">
      <c r="E65"/>
      <c r="F65"/>
      <c r="G65"/>
      <c r="H65"/>
      <c r="I65"/>
      <c r="J65"/>
    </row>
    <row r="66" spans="5:10" x14ac:dyDescent="0.3">
      <c r="E66"/>
      <c r="F66"/>
      <c r="G66"/>
      <c r="H66"/>
      <c r="I66"/>
      <c r="J66"/>
    </row>
    <row r="67" spans="5:10" x14ac:dyDescent="0.3">
      <c r="E67"/>
      <c r="F67"/>
      <c r="G67"/>
      <c r="H67"/>
      <c r="I67"/>
      <c r="J67"/>
    </row>
    <row r="68" spans="5:10" x14ac:dyDescent="0.3">
      <c r="E68"/>
      <c r="F68"/>
      <c r="G68"/>
      <c r="H68"/>
      <c r="I68"/>
      <c r="J68"/>
    </row>
    <row r="69" spans="5:10" x14ac:dyDescent="0.3">
      <c r="E69"/>
      <c r="F69"/>
      <c r="G69"/>
      <c r="H69"/>
      <c r="I69"/>
      <c r="J69"/>
    </row>
    <row r="70" spans="5:10" x14ac:dyDescent="0.3">
      <c r="E70"/>
      <c r="F70"/>
      <c r="G70"/>
      <c r="H70"/>
      <c r="I70"/>
      <c r="J70"/>
    </row>
    <row r="71" spans="5:10" x14ac:dyDescent="0.3">
      <c r="E71"/>
      <c r="F71"/>
      <c r="G71"/>
      <c r="H71"/>
      <c r="I71"/>
      <c r="J71"/>
    </row>
    <row r="72" spans="5:10" x14ac:dyDescent="0.3">
      <c r="E72"/>
      <c r="F72"/>
      <c r="G72"/>
      <c r="H72"/>
      <c r="I72"/>
      <c r="J72"/>
    </row>
    <row r="73" spans="5:10" x14ac:dyDescent="0.3">
      <c r="E73"/>
      <c r="F73"/>
      <c r="G73"/>
      <c r="H73"/>
      <c r="I73"/>
      <c r="J73"/>
    </row>
    <row r="74" spans="5:10" x14ac:dyDescent="0.3">
      <c r="E74"/>
      <c r="F74"/>
      <c r="G74"/>
      <c r="H74"/>
      <c r="I74"/>
      <c r="J74"/>
    </row>
    <row r="75" spans="5:10" x14ac:dyDescent="0.3">
      <c r="E75"/>
      <c r="F75"/>
      <c r="G75"/>
      <c r="H75"/>
      <c r="I75"/>
      <c r="J75"/>
    </row>
    <row r="76" spans="5:10" x14ac:dyDescent="0.3">
      <c r="E76"/>
      <c r="F76"/>
      <c r="G76"/>
      <c r="H76"/>
      <c r="I76"/>
      <c r="J76"/>
    </row>
    <row r="77" spans="5:10" x14ac:dyDescent="0.3">
      <c r="E77"/>
      <c r="F77"/>
      <c r="G77"/>
      <c r="H77"/>
      <c r="I77"/>
      <c r="J77"/>
    </row>
    <row r="78" spans="5:10" x14ac:dyDescent="0.3">
      <c r="E78"/>
      <c r="F78"/>
      <c r="G78"/>
      <c r="H78"/>
      <c r="I78"/>
      <c r="J78"/>
    </row>
    <row r="79" spans="5:10" x14ac:dyDescent="0.3">
      <c r="E79"/>
      <c r="F79"/>
      <c r="G79"/>
      <c r="H79"/>
      <c r="I79"/>
      <c r="J79"/>
    </row>
    <row r="80" spans="5:10" x14ac:dyDescent="0.3">
      <c r="E80"/>
      <c r="F80"/>
      <c r="G80"/>
      <c r="H80"/>
      <c r="I80"/>
      <c r="J80"/>
    </row>
    <row r="81" spans="5:10" x14ac:dyDescent="0.3">
      <c r="E81"/>
      <c r="F81"/>
      <c r="G81"/>
      <c r="H81"/>
      <c r="I81"/>
      <c r="J81"/>
    </row>
    <row r="82" spans="5:10" x14ac:dyDescent="0.3">
      <c r="E82"/>
      <c r="F82"/>
      <c r="G82"/>
      <c r="H82"/>
      <c r="I82"/>
      <c r="J82"/>
    </row>
    <row r="83" spans="5:10" x14ac:dyDescent="0.3">
      <c r="E83"/>
      <c r="F83"/>
      <c r="G83"/>
      <c r="H83"/>
      <c r="I83"/>
      <c r="J83"/>
    </row>
    <row r="84" spans="5:10" x14ac:dyDescent="0.3">
      <c r="E84"/>
      <c r="F84"/>
      <c r="G84"/>
      <c r="H84"/>
      <c r="I84"/>
      <c r="J84"/>
    </row>
    <row r="85" spans="5:10" x14ac:dyDescent="0.3">
      <c r="E85"/>
      <c r="F85"/>
      <c r="G85"/>
      <c r="H85"/>
      <c r="I85"/>
      <c r="J85"/>
    </row>
    <row r="86" spans="5:10" x14ac:dyDescent="0.3">
      <c r="E86"/>
      <c r="F86"/>
      <c r="G86"/>
      <c r="H86"/>
      <c r="I86"/>
      <c r="J86"/>
    </row>
    <row r="87" spans="5:10" x14ac:dyDescent="0.3">
      <c r="E87"/>
      <c r="F87"/>
      <c r="G87"/>
      <c r="H87"/>
      <c r="I87"/>
      <c r="J87"/>
    </row>
    <row r="88" spans="5:10" x14ac:dyDescent="0.3">
      <c r="E88"/>
      <c r="F88"/>
      <c r="G88"/>
      <c r="H88"/>
      <c r="I88"/>
      <c r="J88"/>
    </row>
    <row r="89" spans="5:10" x14ac:dyDescent="0.3">
      <c r="E89"/>
      <c r="F89"/>
      <c r="G89"/>
      <c r="H89"/>
      <c r="I89"/>
      <c r="J89"/>
    </row>
    <row r="90" spans="5:10" x14ac:dyDescent="0.3">
      <c r="E90"/>
      <c r="F90"/>
      <c r="G90"/>
      <c r="H90"/>
      <c r="I90"/>
      <c r="J90"/>
    </row>
    <row r="91" spans="5:10" x14ac:dyDescent="0.3">
      <c r="E91"/>
      <c r="F91"/>
      <c r="G91"/>
      <c r="H91"/>
      <c r="I91"/>
      <c r="J91"/>
    </row>
    <row r="92" spans="5:10" x14ac:dyDescent="0.3">
      <c r="E92"/>
      <c r="F92"/>
      <c r="G92"/>
      <c r="H92"/>
      <c r="I92"/>
      <c r="J92"/>
    </row>
    <row r="93" spans="5:10" x14ac:dyDescent="0.3">
      <c r="E93"/>
      <c r="F93"/>
      <c r="G93"/>
      <c r="H93"/>
      <c r="I93"/>
      <c r="J93"/>
    </row>
    <row r="94" spans="5:10" x14ac:dyDescent="0.3">
      <c r="E94"/>
      <c r="F94"/>
      <c r="G94"/>
      <c r="H94"/>
      <c r="I94"/>
      <c r="J94"/>
    </row>
    <row r="95" spans="5:10" x14ac:dyDescent="0.3">
      <c r="E95"/>
      <c r="F95"/>
      <c r="G95"/>
      <c r="H95"/>
      <c r="I95"/>
      <c r="J95"/>
    </row>
    <row r="96" spans="5:10" x14ac:dyDescent="0.3">
      <c r="E96"/>
      <c r="F96"/>
      <c r="G96"/>
      <c r="H96"/>
      <c r="I96"/>
      <c r="J96"/>
    </row>
    <row r="97" spans="5:10" x14ac:dyDescent="0.3">
      <c r="E97"/>
      <c r="F97"/>
      <c r="G97"/>
      <c r="H97"/>
      <c r="I97"/>
      <c r="J97"/>
    </row>
    <row r="98" spans="5:10" x14ac:dyDescent="0.3">
      <c r="E98"/>
      <c r="F98"/>
      <c r="G98"/>
      <c r="H98"/>
      <c r="I98"/>
      <c r="J98"/>
    </row>
    <row r="99" spans="5:10" x14ac:dyDescent="0.3">
      <c r="E99"/>
      <c r="F99"/>
      <c r="G99"/>
      <c r="H99"/>
      <c r="I99"/>
      <c r="J99"/>
    </row>
    <row r="100" spans="5:10" x14ac:dyDescent="0.3">
      <c r="E100"/>
      <c r="F100"/>
      <c r="G100"/>
      <c r="H100"/>
      <c r="I100"/>
      <c r="J100"/>
    </row>
    <row r="101" spans="5:10" x14ac:dyDescent="0.3">
      <c r="E101"/>
      <c r="F101"/>
      <c r="G101"/>
      <c r="H101"/>
      <c r="I101"/>
      <c r="J101"/>
    </row>
    <row r="102" spans="5:10" x14ac:dyDescent="0.3">
      <c r="E102"/>
      <c r="F102"/>
      <c r="G102"/>
      <c r="H102"/>
      <c r="I102"/>
      <c r="J102"/>
    </row>
    <row r="103" spans="5:10" x14ac:dyDescent="0.3">
      <c r="E103"/>
      <c r="F103"/>
      <c r="G103"/>
      <c r="H103"/>
      <c r="I103"/>
      <c r="J103"/>
    </row>
    <row r="104" spans="5:10" x14ac:dyDescent="0.3">
      <c r="E104"/>
      <c r="F104"/>
      <c r="G104"/>
      <c r="H104"/>
      <c r="I104"/>
      <c r="J104"/>
    </row>
    <row r="105" spans="5:10" x14ac:dyDescent="0.3">
      <c r="E105"/>
      <c r="F105"/>
      <c r="G105"/>
      <c r="H105"/>
      <c r="I105"/>
      <c r="J105"/>
    </row>
    <row r="106" spans="5:10" x14ac:dyDescent="0.3">
      <c r="E106"/>
      <c r="F106"/>
      <c r="G106"/>
      <c r="H106"/>
      <c r="I106"/>
      <c r="J106"/>
    </row>
    <row r="107" spans="5:10" x14ac:dyDescent="0.3">
      <c r="E107"/>
      <c r="F107"/>
      <c r="G107"/>
      <c r="H107"/>
      <c r="I107"/>
      <c r="J107"/>
    </row>
    <row r="108" spans="5:10" x14ac:dyDescent="0.3">
      <c r="E108"/>
      <c r="F108"/>
      <c r="G108"/>
      <c r="H108"/>
      <c r="I108"/>
      <c r="J108"/>
    </row>
    <row r="109" spans="5:10" x14ac:dyDescent="0.3">
      <c r="E109"/>
      <c r="F109"/>
      <c r="G109"/>
      <c r="H109"/>
      <c r="I109"/>
      <c r="J109"/>
    </row>
    <row r="110" spans="5:10" x14ac:dyDescent="0.3">
      <c r="E110"/>
      <c r="F110"/>
      <c r="G110"/>
      <c r="H110"/>
      <c r="I110"/>
      <c r="J110"/>
    </row>
    <row r="111" spans="5:10" x14ac:dyDescent="0.3">
      <c r="E111"/>
      <c r="F111"/>
      <c r="G111"/>
      <c r="H111"/>
      <c r="I111"/>
      <c r="J111"/>
    </row>
    <row r="112" spans="5:10" x14ac:dyDescent="0.3">
      <c r="E112"/>
      <c r="F112"/>
      <c r="G112"/>
      <c r="H112"/>
      <c r="I112"/>
      <c r="J112"/>
    </row>
    <row r="113" spans="5:10" x14ac:dyDescent="0.3">
      <c r="E113"/>
      <c r="F113"/>
      <c r="G113"/>
      <c r="H113"/>
      <c r="I113"/>
      <c r="J113"/>
    </row>
  </sheetData>
  <sortState xmlns:xlrd2="http://schemas.microsoft.com/office/spreadsheetml/2017/richdata2" ref="E6:E139">
    <sortCondition ref="E6"/>
  </sortState>
  <mergeCells count="2">
    <mergeCell ref="A1:C2"/>
    <mergeCell ref="A3:C3"/>
  </mergeCells>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Plan1"/>
  <dimension ref="A1:K113"/>
  <sheetViews>
    <sheetView zoomScaleNormal="100" workbookViewId="0">
      <selection sqref="A1:J2"/>
    </sheetView>
  </sheetViews>
  <sheetFormatPr defaultColWidth="9.109375" defaultRowHeight="14.4" x14ac:dyDescent="0.3"/>
  <cols>
    <col min="1" max="1" width="39.109375" style="17" customWidth="1"/>
    <col min="2" max="2" width="30.88671875" style="17" customWidth="1"/>
    <col min="3" max="3" width="13.109375" style="17" customWidth="1"/>
    <col min="4" max="4" width="9.109375" style="17"/>
    <col min="5" max="5" width="5" style="17" bestFit="1" customWidth="1"/>
    <col min="6" max="9" width="4" style="17" bestFit="1" customWidth="1"/>
    <col min="10" max="10" width="4.109375" style="17" customWidth="1"/>
    <col min="11" max="11" width="4" style="17" bestFit="1" customWidth="1"/>
    <col min="12" max="16384" width="9.109375" style="17"/>
  </cols>
  <sheetData>
    <row r="1" spans="1:11" ht="15" customHeight="1" x14ac:dyDescent="0.3">
      <c r="A1" s="173" t="s">
        <v>1530</v>
      </c>
      <c r="B1" s="173"/>
      <c r="C1" s="173"/>
      <c r="D1" s="173"/>
      <c r="E1" s="173"/>
      <c r="F1" s="173"/>
      <c r="G1" s="173"/>
      <c r="H1" s="173"/>
      <c r="I1" s="173"/>
      <c r="J1" s="173"/>
    </row>
    <row r="2" spans="1:11" ht="15" customHeight="1" x14ac:dyDescent="0.3">
      <c r="A2" s="173"/>
      <c r="B2" s="173"/>
      <c r="C2" s="173"/>
      <c r="D2" s="173"/>
      <c r="E2" s="173"/>
      <c r="F2" s="173"/>
      <c r="G2" s="173"/>
      <c r="H2" s="173"/>
      <c r="I2" s="173"/>
      <c r="J2" s="173"/>
    </row>
    <row r="3" spans="1:11" ht="15" customHeight="1" x14ac:dyDescent="0.3">
      <c r="A3" s="174" t="s">
        <v>1531</v>
      </c>
      <c r="B3" s="174"/>
      <c r="C3" s="174"/>
      <c r="D3" s="174"/>
      <c r="E3" s="174"/>
      <c r="F3" s="174"/>
      <c r="G3" s="174"/>
      <c r="H3" s="174"/>
      <c r="I3" s="174"/>
      <c r="J3" s="174"/>
    </row>
    <row r="5" spans="1:11" ht="15" customHeight="1" x14ac:dyDescent="0.3">
      <c r="A5" s="51" t="s">
        <v>163</v>
      </c>
      <c r="B5" s="51" t="s">
        <v>1527</v>
      </c>
      <c r="C5" s="51" t="s">
        <v>1519</v>
      </c>
      <c r="E5"/>
      <c r="F5"/>
      <c r="G5"/>
      <c r="H5"/>
      <c r="I5"/>
      <c r="J5"/>
      <c r="K5"/>
    </row>
    <row r="6" spans="1:11" ht="15" customHeight="1" x14ac:dyDescent="0.3">
      <c r="A6" s="53" t="s">
        <v>1532</v>
      </c>
      <c r="B6" s="139" t="s">
        <v>72</v>
      </c>
      <c r="C6" s="53">
        <v>1</v>
      </c>
      <c r="E6"/>
      <c r="F6"/>
      <c r="G6"/>
      <c r="H6"/>
      <c r="I6"/>
      <c r="J6"/>
      <c r="K6"/>
    </row>
    <row r="7" spans="1:11" ht="15" customHeight="1" x14ac:dyDescent="0.3">
      <c r="A7" s="53" t="s">
        <v>1533</v>
      </c>
      <c r="B7" s="139" t="s">
        <v>1023</v>
      </c>
      <c r="C7" s="53">
        <v>3</v>
      </c>
      <c r="E7"/>
      <c r="F7"/>
      <c r="G7"/>
      <c r="H7"/>
      <c r="I7"/>
      <c r="J7"/>
      <c r="K7"/>
    </row>
    <row r="8" spans="1:11" ht="15" customHeight="1" x14ac:dyDescent="0.3">
      <c r="A8" s="53" t="s">
        <v>1254</v>
      </c>
      <c r="B8" s="139" t="s">
        <v>1328</v>
      </c>
      <c r="C8" s="53">
        <v>12</v>
      </c>
      <c r="E8"/>
      <c r="F8"/>
      <c r="G8"/>
      <c r="H8"/>
      <c r="I8"/>
      <c r="J8"/>
      <c r="K8"/>
    </row>
    <row r="9" spans="1:11" ht="15" customHeight="1" x14ac:dyDescent="0.3">
      <c r="A9" s="53" t="s">
        <v>1256</v>
      </c>
      <c r="B9" s="139" t="s">
        <v>1326</v>
      </c>
      <c r="C9" s="53">
        <v>3</v>
      </c>
      <c r="E9"/>
      <c r="F9"/>
      <c r="G9"/>
      <c r="H9"/>
      <c r="I9"/>
      <c r="J9"/>
      <c r="K9"/>
    </row>
    <row r="10" spans="1:11" ht="15" customHeight="1" x14ac:dyDescent="0.3">
      <c r="A10" s="53" t="s">
        <v>1534</v>
      </c>
      <c r="B10" s="139" t="s">
        <v>369</v>
      </c>
      <c r="C10" s="53">
        <v>3</v>
      </c>
      <c r="E10"/>
      <c r="F10"/>
      <c r="G10"/>
      <c r="H10"/>
      <c r="I10"/>
      <c r="J10"/>
      <c r="K10"/>
    </row>
    <row r="11" spans="1:11" ht="15" customHeight="1" x14ac:dyDescent="0.3">
      <c r="A11" s="53" t="s">
        <v>1535</v>
      </c>
      <c r="B11" s="139" t="s">
        <v>355</v>
      </c>
      <c r="C11" s="53">
        <v>1</v>
      </c>
      <c r="E11"/>
      <c r="F11"/>
      <c r="G11"/>
      <c r="H11"/>
      <c r="I11"/>
      <c r="J11"/>
      <c r="K11"/>
    </row>
    <row r="12" spans="1:11" ht="15" customHeight="1" x14ac:dyDescent="0.3">
      <c r="A12" s="53" t="s">
        <v>1536</v>
      </c>
      <c r="B12" s="139" t="s">
        <v>461</v>
      </c>
      <c r="C12" s="53">
        <v>3</v>
      </c>
      <c r="E12"/>
      <c r="F12"/>
      <c r="G12"/>
      <c r="H12"/>
      <c r="I12"/>
      <c r="J12"/>
      <c r="K12"/>
    </row>
    <row r="13" spans="1:11" ht="14.25" customHeight="1" x14ac:dyDescent="0.3">
      <c r="A13" s="74" t="s">
        <v>1537</v>
      </c>
      <c r="B13" s="73" t="s">
        <v>1329</v>
      </c>
      <c r="C13" s="74">
        <v>71</v>
      </c>
      <c r="E13"/>
      <c r="F13"/>
      <c r="G13"/>
      <c r="H13"/>
      <c r="I13"/>
      <c r="J13"/>
      <c r="K13"/>
    </row>
    <row r="14" spans="1:11" ht="15" customHeight="1" x14ac:dyDescent="0.3">
      <c r="A14" s="9" t="s">
        <v>1538</v>
      </c>
      <c r="B14" s="139" t="s">
        <v>199</v>
      </c>
      <c r="C14" s="53">
        <v>1</v>
      </c>
      <c r="E14"/>
      <c r="F14"/>
      <c r="G14"/>
      <c r="H14"/>
      <c r="I14"/>
      <c r="J14"/>
      <c r="K14"/>
    </row>
    <row r="15" spans="1:11" ht="15" customHeight="1" x14ac:dyDescent="0.3">
      <c r="A15" s="9" t="s">
        <v>1539</v>
      </c>
      <c r="B15" s="139" t="s">
        <v>1325</v>
      </c>
      <c r="C15" s="53">
        <v>8</v>
      </c>
      <c r="E15"/>
      <c r="F15"/>
      <c r="G15"/>
      <c r="H15"/>
      <c r="I15"/>
      <c r="J15"/>
      <c r="K15"/>
    </row>
    <row r="16" spans="1:11" ht="15" customHeight="1" x14ac:dyDescent="0.3">
      <c r="A16" s="9" t="s">
        <v>1540</v>
      </c>
      <c r="B16" s="77" t="s">
        <v>314</v>
      </c>
      <c r="C16" s="99">
        <v>1</v>
      </c>
      <c r="E16"/>
      <c r="F16"/>
      <c r="G16"/>
      <c r="H16"/>
      <c r="I16"/>
      <c r="J16"/>
      <c r="K16"/>
    </row>
    <row r="17" spans="1:11" ht="15" customHeight="1" x14ac:dyDescent="0.3">
      <c r="A17" s="9" t="s">
        <v>1541</v>
      </c>
      <c r="B17" s="77" t="s">
        <v>1327</v>
      </c>
      <c r="C17" s="99">
        <v>4</v>
      </c>
      <c r="E17"/>
      <c r="F17"/>
      <c r="G17"/>
      <c r="H17"/>
      <c r="I17"/>
      <c r="J17"/>
      <c r="K17"/>
    </row>
    <row r="18" spans="1:11" ht="15" customHeight="1" x14ac:dyDescent="0.3">
      <c r="A18" s="9" t="s">
        <v>1542</v>
      </c>
      <c r="B18" s="77" t="s">
        <v>358</v>
      </c>
      <c r="C18" s="99">
        <v>1</v>
      </c>
      <c r="E18"/>
      <c r="F18"/>
      <c r="G18"/>
      <c r="H18"/>
      <c r="I18"/>
      <c r="J18"/>
      <c r="K18"/>
    </row>
    <row r="19" spans="1:11" x14ac:dyDescent="0.3">
      <c r="A19" s="9" t="s">
        <v>1089</v>
      </c>
      <c r="B19" s="99" t="s">
        <v>1092</v>
      </c>
      <c r="C19" s="99">
        <v>1</v>
      </c>
      <c r="E19"/>
      <c r="F19"/>
      <c r="G19"/>
      <c r="H19"/>
      <c r="I19"/>
      <c r="J19"/>
      <c r="K19"/>
    </row>
    <row r="20" spans="1:11" x14ac:dyDescent="0.3">
      <c r="A20" s="9"/>
      <c r="B20" s="52"/>
      <c r="C20" s="99">
        <f>SUM(C6:C19)</f>
        <v>113</v>
      </c>
      <c r="E20"/>
      <c r="F20"/>
      <c r="G20"/>
      <c r="H20"/>
      <c r="I20"/>
      <c r="J20"/>
      <c r="K20"/>
    </row>
    <row r="21" spans="1:11" x14ac:dyDescent="0.3">
      <c r="C21" s="1"/>
      <c r="E21"/>
      <c r="F21"/>
      <c r="G21"/>
      <c r="H21"/>
      <c r="I21"/>
      <c r="J21"/>
      <c r="K21"/>
    </row>
    <row r="22" spans="1:11" x14ac:dyDescent="0.3">
      <c r="E22"/>
      <c r="F22"/>
      <c r="G22"/>
      <c r="H22"/>
      <c r="I22"/>
      <c r="J22"/>
      <c r="K22"/>
    </row>
    <row r="23" spans="1:11" x14ac:dyDescent="0.3">
      <c r="A23" s="51" t="s">
        <v>163</v>
      </c>
      <c r="B23" s="51" t="s">
        <v>161</v>
      </c>
      <c r="C23" s="51" t="s">
        <v>162</v>
      </c>
      <c r="E23"/>
      <c r="F23"/>
      <c r="G23"/>
      <c r="H23"/>
      <c r="I23"/>
      <c r="J23"/>
      <c r="K23"/>
    </row>
    <row r="24" spans="1:11" x14ac:dyDescent="0.3">
      <c r="A24" s="74" t="s">
        <v>1267</v>
      </c>
      <c r="B24" s="74" t="s">
        <v>1469</v>
      </c>
      <c r="C24" s="74">
        <v>76</v>
      </c>
      <c r="E24"/>
      <c r="F24"/>
      <c r="G24"/>
      <c r="H24"/>
      <c r="I24"/>
      <c r="J24"/>
      <c r="K24"/>
    </row>
    <row r="25" spans="1:11" x14ac:dyDescent="0.3">
      <c r="A25" s="53" t="s">
        <v>1255</v>
      </c>
      <c r="B25" s="53" t="s">
        <v>1023</v>
      </c>
      <c r="C25" s="53">
        <v>3</v>
      </c>
      <c r="E25"/>
      <c r="F25"/>
      <c r="G25"/>
      <c r="H25"/>
      <c r="I25"/>
      <c r="J25"/>
      <c r="K25"/>
    </row>
    <row r="26" spans="1:11" x14ac:dyDescent="0.3">
      <c r="A26" s="53" t="s">
        <v>1254</v>
      </c>
      <c r="B26" s="53" t="s">
        <v>1482</v>
      </c>
      <c r="C26" s="53">
        <v>11</v>
      </c>
      <c r="E26"/>
      <c r="F26"/>
      <c r="G26"/>
      <c r="H26"/>
      <c r="I26"/>
      <c r="J26"/>
      <c r="K26"/>
    </row>
    <row r="27" spans="1:11" x14ac:dyDescent="0.3">
      <c r="A27" s="53" t="s">
        <v>1256</v>
      </c>
      <c r="B27" s="53" t="s">
        <v>1326</v>
      </c>
      <c r="C27" s="53">
        <v>3</v>
      </c>
      <c r="E27"/>
      <c r="F27"/>
      <c r="G27"/>
      <c r="H27"/>
      <c r="I27"/>
      <c r="J27"/>
      <c r="K27"/>
    </row>
    <row r="28" spans="1:11" x14ac:dyDescent="0.3">
      <c r="A28" s="53" t="s">
        <v>1264</v>
      </c>
      <c r="B28" s="53" t="s">
        <v>1470</v>
      </c>
      <c r="C28" s="53">
        <v>5</v>
      </c>
      <c r="E28"/>
      <c r="F28"/>
      <c r="G28"/>
      <c r="H28"/>
      <c r="I28"/>
      <c r="J28"/>
      <c r="K28"/>
    </row>
    <row r="29" spans="1:11" x14ac:dyDescent="0.3">
      <c r="A29" s="53" t="s">
        <v>1257</v>
      </c>
      <c r="B29" s="53" t="s">
        <v>461</v>
      </c>
      <c r="C29" s="53">
        <v>3</v>
      </c>
      <c r="E29"/>
      <c r="F29"/>
      <c r="G29"/>
      <c r="H29"/>
      <c r="I29"/>
      <c r="J29"/>
      <c r="K29"/>
    </row>
    <row r="30" spans="1:11" x14ac:dyDescent="0.3">
      <c r="A30" s="9" t="s">
        <v>1258</v>
      </c>
      <c r="B30" s="53" t="s">
        <v>1471</v>
      </c>
      <c r="C30" s="53">
        <v>10</v>
      </c>
      <c r="E30"/>
      <c r="F30"/>
      <c r="G30"/>
      <c r="H30"/>
      <c r="I30"/>
      <c r="J30"/>
      <c r="K30"/>
    </row>
    <row r="31" spans="1:11" x14ac:dyDescent="0.3">
      <c r="E31"/>
      <c r="F31"/>
      <c r="G31"/>
      <c r="H31"/>
      <c r="I31"/>
      <c r="J31"/>
      <c r="K31"/>
    </row>
    <row r="32" spans="1:11" x14ac:dyDescent="0.3">
      <c r="A32" s="134" t="s">
        <v>1267</v>
      </c>
      <c r="E32"/>
      <c r="F32"/>
      <c r="G32"/>
      <c r="H32"/>
      <c r="I32"/>
      <c r="J32"/>
      <c r="K32"/>
    </row>
    <row r="33" spans="5:11" x14ac:dyDescent="0.3">
      <c r="E33"/>
      <c r="F33"/>
      <c r="G33"/>
      <c r="H33"/>
      <c r="I33"/>
      <c r="J33"/>
      <c r="K33"/>
    </row>
    <row r="34" spans="5:11" x14ac:dyDescent="0.3">
      <c r="E34"/>
      <c r="F34"/>
      <c r="G34"/>
      <c r="H34"/>
      <c r="I34"/>
      <c r="J34"/>
      <c r="K34"/>
    </row>
    <row r="35" spans="5:11" x14ac:dyDescent="0.3">
      <c r="E35"/>
      <c r="F35"/>
      <c r="G35"/>
      <c r="H35"/>
      <c r="I35"/>
      <c r="J35"/>
      <c r="K35"/>
    </row>
    <row r="36" spans="5:11" x14ac:dyDescent="0.3">
      <c r="E36"/>
      <c r="F36"/>
      <c r="G36"/>
      <c r="H36"/>
      <c r="I36"/>
      <c r="J36"/>
      <c r="K36"/>
    </row>
    <row r="37" spans="5:11" x14ac:dyDescent="0.3">
      <c r="E37"/>
      <c r="F37"/>
      <c r="G37"/>
      <c r="H37"/>
      <c r="I37"/>
      <c r="J37"/>
      <c r="K37"/>
    </row>
    <row r="38" spans="5:11" x14ac:dyDescent="0.3">
      <c r="E38"/>
      <c r="F38"/>
      <c r="G38"/>
      <c r="H38"/>
      <c r="I38"/>
      <c r="J38"/>
      <c r="K38"/>
    </row>
    <row r="39" spans="5:11" x14ac:dyDescent="0.3">
      <c r="E39"/>
      <c r="F39"/>
      <c r="G39"/>
      <c r="H39"/>
      <c r="I39"/>
      <c r="J39"/>
      <c r="K39"/>
    </row>
    <row r="40" spans="5:11" x14ac:dyDescent="0.3">
      <c r="E40"/>
      <c r="F40"/>
      <c r="G40"/>
      <c r="H40"/>
      <c r="I40"/>
      <c r="J40"/>
      <c r="K40"/>
    </row>
    <row r="41" spans="5:11" x14ac:dyDescent="0.3">
      <c r="E41"/>
      <c r="F41"/>
      <c r="G41"/>
      <c r="H41"/>
      <c r="I41"/>
      <c r="J41"/>
      <c r="K41"/>
    </row>
    <row r="42" spans="5:11" x14ac:dyDescent="0.3">
      <c r="E42"/>
      <c r="F42"/>
      <c r="G42"/>
      <c r="H42"/>
      <c r="I42"/>
      <c r="J42"/>
      <c r="K42"/>
    </row>
    <row r="43" spans="5:11" x14ac:dyDescent="0.3">
      <c r="E43"/>
      <c r="F43"/>
      <c r="G43"/>
      <c r="H43"/>
      <c r="I43"/>
      <c r="J43"/>
      <c r="K43"/>
    </row>
    <row r="44" spans="5:11" x14ac:dyDescent="0.3">
      <c r="E44"/>
      <c r="F44"/>
      <c r="G44"/>
      <c r="H44"/>
      <c r="I44"/>
      <c r="J44"/>
      <c r="K44"/>
    </row>
    <row r="45" spans="5:11" x14ac:dyDescent="0.3">
      <c r="E45"/>
      <c r="F45"/>
      <c r="G45"/>
      <c r="H45"/>
      <c r="I45"/>
      <c r="J45"/>
      <c r="K45"/>
    </row>
    <row r="46" spans="5:11" x14ac:dyDescent="0.3">
      <c r="E46"/>
      <c r="F46"/>
      <c r="G46"/>
      <c r="H46"/>
      <c r="I46"/>
      <c r="J46"/>
      <c r="K46"/>
    </row>
    <row r="47" spans="5:11" x14ac:dyDescent="0.3">
      <c r="E47"/>
      <c r="F47"/>
      <c r="G47"/>
      <c r="H47"/>
      <c r="I47"/>
      <c r="J47"/>
      <c r="K47"/>
    </row>
    <row r="48" spans="5:11" x14ac:dyDescent="0.3">
      <c r="E48"/>
      <c r="F48"/>
      <c r="G48"/>
      <c r="H48"/>
      <c r="I48"/>
      <c r="J48"/>
      <c r="K48"/>
    </row>
    <row r="49" spans="5:11" x14ac:dyDescent="0.3">
      <c r="E49"/>
      <c r="F49"/>
      <c r="G49"/>
      <c r="H49"/>
      <c r="I49"/>
      <c r="J49"/>
      <c r="K49"/>
    </row>
    <row r="50" spans="5:11" x14ac:dyDescent="0.3">
      <c r="E50"/>
      <c r="F50"/>
      <c r="G50"/>
      <c r="H50"/>
      <c r="I50"/>
      <c r="J50"/>
      <c r="K50"/>
    </row>
    <row r="51" spans="5:11" x14ac:dyDescent="0.3">
      <c r="E51"/>
      <c r="F51"/>
      <c r="G51"/>
      <c r="H51"/>
      <c r="I51"/>
      <c r="J51"/>
      <c r="K51"/>
    </row>
    <row r="52" spans="5:11" x14ac:dyDescent="0.3">
      <c r="E52"/>
      <c r="F52"/>
      <c r="G52"/>
      <c r="H52"/>
      <c r="I52"/>
      <c r="J52"/>
      <c r="K52"/>
    </row>
    <row r="53" spans="5:11" x14ac:dyDescent="0.3">
      <c r="E53"/>
      <c r="F53"/>
      <c r="G53"/>
      <c r="H53"/>
      <c r="I53"/>
      <c r="J53"/>
      <c r="K53"/>
    </row>
    <row r="54" spans="5:11" x14ac:dyDescent="0.3">
      <c r="E54"/>
      <c r="F54"/>
      <c r="G54"/>
      <c r="H54"/>
      <c r="I54"/>
      <c r="J54"/>
      <c r="K54"/>
    </row>
    <row r="55" spans="5:11" x14ac:dyDescent="0.3">
      <c r="E55"/>
      <c r="F55"/>
      <c r="G55"/>
      <c r="H55"/>
      <c r="I55"/>
      <c r="J55"/>
      <c r="K55"/>
    </row>
    <row r="56" spans="5:11" x14ac:dyDescent="0.3">
      <c r="E56"/>
      <c r="F56"/>
      <c r="G56"/>
      <c r="H56"/>
      <c r="I56"/>
      <c r="J56"/>
      <c r="K56"/>
    </row>
    <row r="57" spans="5:11" x14ac:dyDescent="0.3">
      <c r="E57"/>
      <c r="F57"/>
      <c r="G57"/>
      <c r="H57"/>
      <c r="I57"/>
      <c r="J57"/>
      <c r="K57"/>
    </row>
    <row r="58" spans="5:11" x14ac:dyDescent="0.3">
      <c r="E58"/>
      <c r="F58"/>
      <c r="G58"/>
      <c r="H58"/>
      <c r="I58"/>
      <c r="J58"/>
      <c r="K58"/>
    </row>
    <row r="59" spans="5:11" x14ac:dyDescent="0.3">
      <c r="E59"/>
      <c r="F59"/>
      <c r="G59"/>
      <c r="H59"/>
      <c r="I59"/>
      <c r="J59"/>
      <c r="K59"/>
    </row>
    <row r="60" spans="5:11" x14ac:dyDescent="0.3">
      <c r="E60"/>
      <c r="F60"/>
      <c r="G60"/>
      <c r="H60"/>
      <c r="I60"/>
      <c r="J60"/>
      <c r="K60"/>
    </row>
    <row r="61" spans="5:11" x14ac:dyDescent="0.3">
      <c r="E61"/>
      <c r="F61"/>
      <c r="G61"/>
      <c r="H61"/>
      <c r="I61"/>
      <c r="J61"/>
      <c r="K61"/>
    </row>
    <row r="62" spans="5:11" x14ac:dyDescent="0.3">
      <c r="E62"/>
      <c r="F62"/>
      <c r="G62"/>
      <c r="H62"/>
      <c r="I62"/>
      <c r="J62"/>
      <c r="K62"/>
    </row>
    <row r="63" spans="5:11" x14ac:dyDescent="0.3">
      <c r="E63"/>
      <c r="F63"/>
      <c r="G63"/>
      <c r="H63"/>
      <c r="I63"/>
      <c r="J63"/>
      <c r="K63"/>
    </row>
    <row r="64" spans="5:11" x14ac:dyDescent="0.3">
      <c r="E64"/>
      <c r="F64"/>
      <c r="G64"/>
      <c r="H64"/>
      <c r="I64"/>
      <c r="J64"/>
      <c r="K64"/>
    </row>
    <row r="65" spans="5:11" x14ac:dyDescent="0.3">
      <c r="E65"/>
      <c r="F65"/>
      <c r="G65"/>
      <c r="H65"/>
      <c r="I65"/>
      <c r="J65"/>
      <c r="K65"/>
    </row>
    <row r="66" spans="5:11" x14ac:dyDescent="0.3">
      <c r="E66"/>
      <c r="F66"/>
      <c r="G66"/>
      <c r="H66"/>
      <c r="I66"/>
      <c r="J66"/>
      <c r="K66"/>
    </row>
    <row r="67" spans="5:11" x14ac:dyDescent="0.3">
      <c r="E67"/>
      <c r="F67"/>
      <c r="G67"/>
      <c r="H67"/>
      <c r="I67"/>
      <c r="J67"/>
      <c r="K67"/>
    </row>
    <row r="68" spans="5:11" x14ac:dyDescent="0.3">
      <c r="E68"/>
      <c r="F68"/>
      <c r="G68"/>
      <c r="H68"/>
      <c r="I68"/>
      <c r="J68"/>
      <c r="K68"/>
    </row>
    <row r="69" spans="5:11" x14ac:dyDescent="0.3">
      <c r="E69"/>
      <c r="F69"/>
      <c r="G69"/>
      <c r="H69"/>
      <c r="I69"/>
      <c r="J69"/>
      <c r="K69"/>
    </row>
    <row r="70" spans="5:11" x14ac:dyDescent="0.3">
      <c r="E70"/>
      <c r="F70"/>
      <c r="G70"/>
      <c r="H70"/>
      <c r="I70"/>
      <c r="J70"/>
      <c r="K70"/>
    </row>
    <row r="71" spans="5:11" x14ac:dyDescent="0.3">
      <c r="E71"/>
      <c r="F71"/>
      <c r="G71"/>
      <c r="H71"/>
      <c r="I71"/>
      <c r="J71"/>
      <c r="K71"/>
    </row>
    <row r="72" spans="5:11" x14ac:dyDescent="0.3">
      <c r="E72"/>
      <c r="F72"/>
      <c r="G72"/>
      <c r="H72"/>
      <c r="I72"/>
      <c r="J72"/>
      <c r="K72"/>
    </row>
    <row r="73" spans="5:11" x14ac:dyDescent="0.3">
      <c r="E73"/>
      <c r="F73"/>
      <c r="G73"/>
      <c r="H73"/>
      <c r="I73"/>
      <c r="J73"/>
      <c r="K73"/>
    </row>
    <row r="74" spans="5:11" x14ac:dyDescent="0.3">
      <c r="E74"/>
      <c r="F74"/>
      <c r="G74"/>
      <c r="H74"/>
      <c r="I74"/>
      <c r="J74"/>
      <c r="K74"/>
    </row>
    <row r="75" spans="5:11" x14ac:dyDescent="0.3">
      <c r="E75"/>
      <c r="F75"/>
      <c r="G75"/>
      <c r="H75"/>
      <c r="I75"/>
      <c r="J75"/>
      <c r="K75"/>
    </row>
    <row r="76" spans="5:11" x14ac:dyDescent="0.3">
      <c r="E76"/>
      <c r="F76"/>
      <c r="G76"/>
      <c r="H76"/>
      <c r="I76"/>
      <c r="J76"/>
      <c r="K76"/>
    </row>
    <row r="77" spans="5:11" x14ac:dyDescent="0.3">
      <c r="E77"/>
      <c r="F77"/>
      <c r="G77"/>
      <c r="H77"/>
      <c r="I77"/>
      <c r="J77"/>
      <c r="K77"/>
    </row>
    <row r="78" spans="5:11" x14ac:dyDescent="0.3">
      <c r="E78"/>
      <c r="F78"/>
      <c r="G78"/>
      <c r="H78"/>
      <c r="I78"/>
      <c r="J78"/>
      <c r="K78"/>
    </row>
    <row r="79" spans="5:11" x14ac:dyDescent="0.3">
      <c r="E79"/>
      <c r="F79"/>
      <c r="G79"/>
      <c r="H79"/>
      <c r="I79"/>
      <c r="J79"/>
      <c r="K79"/>
    </row>
    <row r="80" spans="5:11" x14ac:dyDescent="0.3">
      <c r="E80"/>
      <c r="F80"/>
      <c r="G80"/>
      <c r="H80"/>
      <c r="I80"/>
      <c r="J80"/>
      <c r="K80"/>
    </row>
    <row r="81" spans="5:11" x14ac:dyDescent="0.3">
      <c r="E81"/>
      <c r="F81"/>
      <c r="G81"/>
      <c r="H81"/>
      <c r="I81"/>
      <c r="J81"/>
      <c r="K81"/>
    </row>
    <row r="82" spans="5:11" x14ac:dyDescent="0.3">
      <c r="E82"/>
      <c r="F82"/>
      <c r="G82"/>
      <c r="H82"/>
      <c r="I82"/>
      <c r="J82"/>
      <c r="K82"/>
    </row>
    <row r="83" spans="5:11" x14ac:dyDescent="0.3">
      <c r="E83"/>
      <c r="F83"/>
      <c r="G83"/>
      <c r="H83"/>
      <c r="I83"/>
      <c r="J83"/>
      <c r="K83"/>
    </row>
    <row r="84" spans="5:11" x14ac:dyDescent="0.3">
      <c r="E84"/>
      <c r="F84"/>
      <c r="G84"/>
      <c r="H84"/>
      <c r="I84"/>
      <c r="J84"/>
      <c r="K84"/>
    </row>
    <row r="85" spans="5:11" x14ac:dyDescent="0.3">
      <c r="E85"/>
      <c r="F85"/>
      <c r="G85"/>
      <c r="H85"/>
      <c r="I85"/>
      <c r="J85"/>
      <c r="K85"/>
    </row>
    <row r="86" spans="5:11" x14ac:dyDescent="0.3">
      <c r="E86"/>
      <c r="F86"/>
      <c r="G86"/>
      <c r="H86"/>
      <c r="I86"/>
      <c r="J86"/>
      <c r="K86"/>
    </row>
    <row r="87" spans="5:11" x14ac:dyDescent="0.3">
      <c r="E87"/>
      <c r="F87"/>
      <c r="G87"/>
      <c r="H87"/>
      <c r="I87"/>
      <c r="J87"/>
      <c r="K87"/>
    </row>
    <row r="88" spans="5:11" x14ac:dyDescent="0.3">
      <c r="E88"/>
      <c r="F88"/>
      <c r="G88"/>
      <c r="H88"/>
      <c r="I88"/>
      <c r="J88"/>
      <c r="K88"/>
    </row>
    <row r="89" spans="5:11" x14ac:dyDescent="0.3">
      <c r="E89"/>
      <c r="F89"/>
      <c r="G89"/>
      <c r="H89"/>
      <c r="I89"/>
      <c r="J89"/>
      <c r="K89"/>
    </row>
    <row r="90" spans="5:11" x14ac:dyDescent="0.3">
      <c r="E90"/>
      <c r="F90"/>
      <c r="G90"/>
      <c r="H90"/>
      <c r="I90"/>
      <c r="J90"/>
      <c r="K90"/>
    </row>
    <row r="91" spans="5:11" x14ac:dyDescent="0.3">
      <c r="E91"/>
      <c r="F91"/>
      <c r="G91"/>
      <c r="H91"/>
      <c r="I91"/>
      <c r="J91"/>
      <c r="K91"/>
    </row>
    <row r="92" spans="5:11" x14ac:dyDescent="0.3">
      <c r="E92"/>
      <c r="F92"/>
      <c r="G92"/>
      <c r="H92"/>
      <c r="I92"/>
      <c r="J92"/>
      <c r="K92"/>
    </row>
    <row r="93" spans="5:11" x14ac:dyDescent="0.3">
      <c r="E93"/>
      <c r="F93"/>
      <c r="G93"/>
      <c r="H93"/>
      <c r="I93"/>
      <c r="J93"/>
      <c r="K93"/>
    </row>
    <row r="94" spans="5:11" x14ac:dyDescent="0.3">
      <c r="E94"/>
      <c r="F94"/>
      <c r="G94"/>
      <c r="H94"/>
      <c r="I94"/>
      <c r="J94"/>
      <c r="K94"/>
    </row>
    <row r="95" spans="5:11" x14ac:dyDescent="0.3">
      <c r="E95"/>
      <c r="F95"/>
      <c r="G95"/>
      <c r="H95"/>
      <c r="I95"/>
      <c r="J95"/>
      <c r="K95"/>
    </row>
    <row r="96" spans="5:11" x14ac:dyDescent="0.3">
      <c r="E96"/>
      <c r="F96"/>
      <c r="G96"/>
      <c r="H96"/>
      <c r="I96"/>
      <c r="J96"/>
      <c r="K96"/>
    </row>
    <row r="97" spans="5:11" x14ac:dyDescent="0.3">
      <c r="E97"/>
      <c r="F97"/>
      <c r="G97"/>
      <c r="H97"/>
      <c r="I97"/>
      <c r="J97"/>
      <c r="K97"/>
    </row>
    <row r="98" spans="5:11" x14ac:dyDescent="0.3">
      <c r="E98"/>
      <c r="F98"/>
      <c r="G98"/>
      <c r="H98"/>
      <c r="I98"/>
      <c r="J98"/>
      <c r="K98"/>
    </row>
    <row r="99" spans="5:11" x14ac:dyDescent="0.3">
      <c r="E99"/>
      <c r="F99"/>
      <c r="G99"/>
      <c r="H99"/>
      <c r="I99"/>
      <c r="J99"/>
      <c r="K99"/>
    </row>
    <row r="100" spans="5:11" x14ac:dyDescent="0.3">
      <c r="E100"/>
      <c r="F100"/>
      <c r="G100"/>
      <c r="H100"/>
      <c r="I100"/>
      <c r="J100"/>
      <c r="K100"/>
    </row>
    <row r="101" spans="5:11" x14ac:dyDescent="0.3">
      <c r="E101"/>
      <c r="F101"/>
      <c r="G101"/>
      <c r="H101"/>
      <c r="I101"/>
      <c r="J101"/>
      <c r="K101"/>
    </row>
    <row r="102" spans="5:11" x14ac:dyDescent="0.3">
      <c r="E102"/>
      <c r="F102"/>
      <c r="G102"/>
      <c r="H102"/>
      <c r="I102"/>
      <c r="J102"/>
      <c r="K102"/>
    </row>
    <row r="103" spans="5:11" x14ac:dyDescent="0.3">
      <c r="E103"/>
      <c r="F103"/>
      <c r="G103"/>
      <c r="H103"/>
      <c r="I103"/>
      <c r="J103"/>
      <c r="K103"/>
    </row>
    <row r="104" spans="5:11" x14ac:dyDescent="0.3">
      <c r="E104"/>
      <c r="F104"/>
      <c r="G104"/>
      <c r="H104"/>
      <c r="I104"/>
      <c r="J104"/>
      <c r="K104"/>
    </row>
    <row r="105" spans="5:11" x14ac:dyDescent="0.3">
      <c r="E105"/>
      <c r="F105"/>
      <c r="G105"/>
      <c r="H105"/>
      <c r="I105"/>
      <c r="J105"/>
      <c r="K105"/>
    </row>
    <row r="106" spans="5:11" x14ac:dyDescent="0.3">
      <c r="E106"/>
      <c r="F106"/>
      <c r="G106"/>
      <c r="H106"/>
      <c r="I106"/>
      <c r="J106"/>
      <c r="K106"/>
    </row>
    <row r="107" spans="5:11" x14ac:dyDescent="0.3">
      <c r="E107"/>
      <c r="F107"/>
      <c r="G107"/>
      <c r="H107"/>
      <c r="I107"/>
      <c r="J107"/>
      <c r="K107"/>
    </row>
    <row r="108" spans="5:11" x14ac:dyDescent="0.3">
      <c r="E108"/>
      <c r="F108"/>
      <c r="G108"/>
      <c r="H108"/>
      <c r="I108"/>
      <c r="J108"/>
      <c r="K108"/>
    </row>
    <row r="109" spans="5:11" x14ac:dyDescent="0.3">
      <c r="E109"/>
      <c r="F109"/>
      <c r="G109"/>
      <c r="H109"/>
      <c r="I109"/>
      <c r="J109"/>
      <c r="K109"/>
    </row>
    <row r="110" spans="5:11" x14ac:dyDescent="0.3">
      <c r="E110"/>
      <c r="F110"/>
      <c r="G110"/>
      <c r="H110"/>
      <c r="I110"/>
      <c r="J110"/>
      <c r="K110"/>
    </row>
    <row r="111" spans="5:11" x14ac:dyDescent="0.3">
      <c r="E111"/>
      <c r="F111"/>
      <c r="G111"/>
      <c r="H111"/>
      <c r="I111"/>
      <c r="J111"/>
      <c r="K111"/>
    </row>
    <row r="112" spans="5:11" x14ac:dyDescent="0.3">
      <c r="E112"/>
      <c r="F112"/>
      <c r="G112"/>
      <c r="H112"/>
      <c r="I112"/>
      <c r="J112"/>
      <c r="K112"/>
    </row>
    <row r="113" spans="5:11" x14ac:dyDescent="0.3">
      <c r="E113"/>
      <c r="F113"/>
      <c r="G113"/>
      <c r="H113"/>
      <c r="I113"/>
      <c r="J113"/>
      <c r="K113"/>
    </row>
  </sheetData>
  <sortState xmlns:xlrd2="http://schemas.microsoft.com/office/spreadsheetml/2017/richdata2" ref="E6:E136">
    <sortCondition ref="E6"/>
  </sortState>
  <mergeCells count="2">
    <mergeCell ref="A1:J2"/>
    <mergeCell ref="A3:J3"/>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13"/>
  <sheetViews>
    <sheetView workbookViewId="0">
      <selection sqref="A1:J2"/>
    </sheetView>
  </sheetViews>
  <sheetFormatPr defaultColWidth="9.109375" defaultRowHeight="14.4" x14ac:dyDescent="0.3"/>
  <cols>
    <col min="1" max="1" width="54.88671875" style="17" bestFit="1" customWidth="1"/>
    <col min="2" max="2" width="35.5546875" style="17" bestFit="1" customWidth="1"/>
    <col min="3" max="3" width="11.5546875" style="17" customWidth="1"/>
    <col min="4" max="4" width="9.109375" style="17"/>
    <col min="5" max="9" width="4" style="17" bestFit="1" customWidth="1"/>
    <col min="10" max="10" width="4.5546875" style="17" customWidth="1"/>
    <col min="11" max="11" width="4" style="17" bestFit="1" customWidth="1"/>
    <col min="12" max="16384" width="9.109375" style="17"/>
  </cols>
  <sheetData>
    <row r="1" spans="1:10" ht="15" customHeight="1" x14ac:dyDescent="0.3">
      <c r="A1" s="173" t="s">
        <v>1530</v>
      </c>
      <c r="B1" s="173"/>
      <c r="C1" s="173"/>
      <c r="D1" s="173"/>
      <c r="E1" s="173"/>
      <c r="F1" s="173"/>
      <c r="G1" s="173"/>
      <c r="H1" s="173"/>
      <c r="I1" s="173"/>
      <c r="J1" s="173"/>
    </row>
    <row r="2" spans="1:10" ht="15" customHeight="1" x14ac:dyDescent="0.3">
      <c r="A2" s="173"/>
      <c r="B2" s="173"/>
      <c r="C2" s="173"/>
      <c r="D2" s="173"/>
      <c r="E2" s="173"/>
      <c r="F2" s="173"/>
      <c r="G2" s="173"/>
      <c r="H2" s="173"/>
      <c r="I2" s="173"/>
      <c r="J2" s="173"/>
    </row>
    <row r="3" spans="1:10" ht="15" customHeight="1" x14ac:dyDescent="0.3">
      <c r="A3" s="199" t="s">
        <v>1543</v>
      </c>
      <c r="B3" s="200"/>
      <c r="C3" s="200"/>
      <c r="D3" s="200"/>
      <c r="E3" s="200"/>
      <c r="F3" s="200"/>
      <c r="G3" s="200"/>
      <c r="H3" s="200"/>
      <c r="I3" s="200"/>
      <c r="J3" s="200"/>
    </row>
    <row r="5" spans="1:10" x14ac:dyDescent="0.3">
      <c r="A5" s="51" t="s">
        <v>1544</v>
      </c>
      <c r="B5" s="51" t="s">
        <v>1527</v>
      </c>
      <c r="C5" s="51" t="s">
        <v>1519</v>
      </c>
      <c r="E5"/>
      <c r="F5"/>
      <c r="G5"/>
      <c r="H5"/>
      <c r="I5"/>
      <c r="J5"/>
    </row>
    <row r="6" spans="1:10" ht="13.5" customHeight="1" x14ac:dyDescent="0.3">
      <c r="A6" s="82" t="s">
        <v>767</v>
      </c>
      <c r="B6" s="139" t="s">
        <v>1078</v>
      </c>
      <c r="C6" s="53">
        <v>11</v>
      </c>
      <c r="E6"/>
      <c r="F6"/>
      <c r="G6"/>
      <c r="H6"/>
      <c r="I6"/>
      <c r="J6"/>
    </row>
    <row r="7" spans="1:10" ht="13.5" customHeight="1" x14ac:dyDescent="0.3">
      <c r="A7" s="57" t="s">
        <v>181</v>
      </c>
      <c r="B7" s="70" t="s">
        <v>1334</v>
      </c>
      <c r="C7" s="53">
        <v>34</v>
      </c>
      <c r="E7"/>
      <c r="F7"/>
      <c r="G7"/>
      <c r="H7"/>
      <c r="I7"/>
      <c r="J7"/>
    </row>
    <row r="8" spans="1:10" ht="13.5" customHeight="1" x14ac:dyDescent="0.3">
      <c r="A8" s="83" t="s">
        <v>1545</v>
      </c>
      <c r="B8" s="70" t="s">
        <v>1333</v>
      </c>
      <c r="C8" s="53">
        <v>2</v>
      </c>
      <c r="E8"/>
      <c r="F8"/>
      <c r="G8"/>
      <c r="H8"/>
      <c r="I8"/>
      <c r="J8"/>
    </row>
    <row r="9" spans="1:10" ht="13.5" customHeight="1" x14ac:dyDescent="0.3">
      <c r="A9" s="57" t="s">
        <v>1546</v>
      </c>
      <c r="B9" s="70" t="s">
        <v>1336</v>
      </c>
      <c r="C9" s="53">
        <v>58</v>
      </c>
      <c r="E9"/>
      <c r="F9"/>
      <c r="G9"/>
      <c r="H9"/>
      <c r="I9"/>
      <c r="J9"/>
    </row>
    <row r="10" spans="1:10" ht="13.5" customHeight="1" x14ac:dyDescent="0.3">
      <c r="A10" s="58" t="s">
        <v>786</v>
      </c>
      <c r="B10" s="70" t="s">
        <v>1344</v>
      </c>
      <c r="C10" s="53">
        <v>8</v>
      </c>
      <c r="E10"/>
      <c r="F10"/>
      <c r="G10"/>
      <c r="H10"/>
      <c r="I10"/>
      <c r="J10"/>
    </row>
    <row r="11" spans="1:10" ht="13.5" customHeight="1" x14ac:dyDescent="0.3">
      <c r="A11" s="58" t="s">
        <v>1547</v>
      </c>
      <c r="B11" s="70" t="s">
        <v>754</v>
      </c>
      <c r="C11" s="53">
        <v>2</v>
      </c>
      <c r="E11"/>
      <c r="F11"/>
      <c r="G11"/>
      <c r="H11"/>
      <c r="I11"/>
      <c r="J11"/>
    </row>
    <row r="12" spans="1:10" ht="13.5" customHeight="1" x14ac:dyDescent="0.3">
      <c r="A12" s="58" t="s">
        <v>1548</v>
      </c>
      <c r="B12" s="70" t="s">
        <v>1472</v>
      </c>
      <c r="C12" s="53">
        <v>7</v>
      </c>
      <c r="E12"/>
      <c r="F12"/>
      <c r="G12"/>
      <c r="H12"/>
      <c r="I12"/>
      <c r="J12"/>
    </row>
    <row r="13" spans="1:10" ht="13.5" customHeight="1" x14ac:dyDescent="0.3">
      <c r="A13" s="58" t="s">
        <v>216</v>
      </c>
      <c r="B13" s="70" t="s">
        <v>1331</v>
      </c>
      <c r="C13" s="53">
        <v>3</v>
      </c>
      <c r="E13"/>
      <c r="F13"/>
      <c r="G13"/>
      <c r="H13"/>
      <c r="I13"/>
      <c r="J13"/>
    </row>
    <row r="14" spans="1:10" ht="13.5" customHeight="1" x14ac:dyDescent="0.3">
      <c r="A14" s="57" t="s">
        <v>1549</v>
      </c>
      <c r="B14" s="70" t="s">
        <v>1332</v>
      </c>
      <c r="C14" s="53">
        <v>11</v>
      </c>
      <c r="E14"/>
      <c r="F14"/>
      <c r="G14"/>
      <c r="H14"/>
      <c r="I14"/>
      <c r="J14"/>
    </row>
    <row r="15" spans="1:10" ht="13.5" customHeight="1" x14ac:dyDescent="0.3">
      <c r="A15" s="58" t="s">
        <v>370</v>
      </c>
      <c r="B15" s="75" t="s">
        <v>818</v>
      </c>
      <c r="C15" s="99">
        <v>2</v>
      </c>
      <c r="E15"/>
      <c r="F15"/>
      <c r="G15"/>
      <c r="H15"/>
      <c r="I15"/>
      <c r="J15"/>
    </row>
    <row r="16" spans="1:10" ht="13.5" customHeight="1" x14ac:dyDescent="0.3">
      <c r="A16" s="58" t="s">
        <v>396</v>
      </c>
      <c r="B16" s="75" t="s">
        <v>1220</v>
      </c>
      <c r="C16" s="99">
        <v>1</v>
      </c>
      <c r="E16"/>
      <c r="F16"/>
      <c r="G16"/>
      <c r="H16"/>
      <c r="I16"/>
      <c r="J16"/>
    </row>
    <row r="17" spans="1:10" ht="13.5" customHeight="1" x14ac:dyDescent="0.3">
      <c r="A17" s="58" t="s">
        <v>402</v>
      </c>
      <c r="B17" s="75" t="s">
        <v>1330</v>
      </c>
      <c r="C17" s="99">
        <v>3</v>
      </c>
      <c r="E17"/>
      <c r="F17"/>
      <c r="G17"/>
      <c r="H17"/>
      <c r="I17"/>
      <c r="J17"/>
    </row>
    <row r="18" spans="1:10" ht="13.5" customHeight="1" x14ac:dyDescent="0.3">
      <c r="A18" s="58" t="s">
        <v>1196</v>
      </c>
      <c r="B18" s="75" t="s">
        <v>297</v>
      </c>
      <c r="C18" s="99">
        <v>1</v>
      </c>
      <c r="E18"/>
      <c r="F18"/>
      <c r="G18"/>
      <c r="H18"/>
      <c r="I18"/>
      <c r="J18"/>
    </row>
    <row r="19" spans="1:10" ht="13.5" customHeight="1" x14ac:dyDescent="0.3">
      <c r="A19" s="58" t="s">
        <v>1261</v>
      </c>
      <c r="B19" s="75" t="s">
        <v>1303</v>
      </c>
      <c r="C19" s="99">
        <v>8</v>
      </c>
      <c r="E19"/>
      <c r="F19"/>
      <c r="G19"/>
      <c r="H19"/>
      <c r="I19"/>
      <c r="J19"/>
    </row>
    <row r="20" spans="1:10" ht="13.5" customHeight="1" x14ac:dyDescent="0.3">
      <c r="A20" s="58" t="s">
        <v>1550</v>
      </c>
      <c r="B20" s="75" t="s">
        <v>195</v>
      </c>
      <c r="C20" s="99">
        <v>1</v>
      </c>
      <c r="E20"/>
      <c r="F20"/>
      <c r="G20"/>
      <c r="H20"/>
      <c r="I20"/>
      <c r="J20"/>
    </row>
    <row r="21" spans="1:10" ht="13.5" customHeight="1" x14ac:dyDescent="0.3">
      <c r="A21" s="58" t="s">
        <v>819</v>
      </c>
      <c r="B21" s="75" t="s">
        <v>340</v>
      </c>
      <c r="C21" s="99">
        <v>1</v>
      </c>
      <c r="E21"/>
      <c r="F21"/>
      <c r="G21"/>
      <c r="H21"/>
      <c r="I21"/>
      <c r="J21"/>
    </row>
    <row r="22" spans="1:10" ht="13.5" customHeight="1" x14ac:dyDescent="0.3">
      <c r="A22" s="89" t="s">
        <v>1551</v>
      </c>
      <c r="B22" s="100" t="s">
        <v>1335</v>
      </c>
      <c r="C22" s="99">
        <v>4</v>
      </c>
      <c r="E22"/>
      <c r="F22"/>
      <c r="G22"/>
      <c r="H22"/>
      <c r="I22"/>
      <c r="J22"/>
    </row>
    <row r="23" spans="1:10" ht="13.5" customHeight="1" x14ac:dyDescent="0.3">
      <c r="E23"/>
      <c r="F23"/>
      <c r="G23"/>
      <c r="H23"/>
      <c r="I23"/>
      <c r="J23"/>
    </row>
    <row r="24" spans="1:10" ht="13.5" customHeight="1" x14ac:dyDescent="0.3">
      <c r="C24" s="17">
        <f>SUM(C6:C22)</f>
        <v>157</v>
      </c>
      <c r="E24"/>
      <c r="F24"/>
      <c r="G24"/>
      <c r="H24"/>
      <c r="I24"/>
      <c r="J24"/>
    </row>
    <row r="25" spans="1:10" x14ac:dyDescent="0.3">
      <c r="E25"/>
      <c r="F25"/>
      <c r="G25"/>
      <c r="H25"/>
      <c r="I25"/>
      <c r="J25"/>
    </row>
    <row r="26" spans="1:10" x14ac:dyDescent="0.3">
      <c r="E26"/>
      <c r="F26"/>
      <c r="G26"/>
      <c r="H26"/>
      <c r="I26"/>
      <c r="J26"/>
    </row>
    <row r="27" spans="1:10" x14ac:dyDescent="0.3">
      <c r="E27"/>
      <c r="F27"/>
      <c r="G27"/>
      <c r="H27"/>
      <c r="I27"/>
      <c r="J27"/>
    </row>
    <row r="28" spans="1:10" x14ac:dyDescent="0.3">
      <c r="E28"/>
      <c r="F28"/>
      <c r="G28"/>
      <c r="H28"/>
      <c r="I28"/>
      <c r="J28"/>
    </row>
    <row r="29" spans="1:10" x14ac:dyDescent="0.3">
      <c r="A29" s="92"/>
      <c r="E29"/>
      <c r="F29"/>
      <c r="G29"/>
      <c r="H29"/>
      <c r="I29"/>
      <c r="J29"/>
    </row>
    <row r="30" spans="1:10" x14ac:dyDescent="0.3">
      <c r="A30" s="90" t="s">
        <v>1552</v>
      </c>
      <c r="E30"/>
      <c r="F30"/>
      <c r="G30"/>
      <c r="H30"/>
      <c r="I30"/>
      <c r="J30"/>
    </row>
    <row r="31" spans="1:10" x14ac:dyDescent="0.3">
      <c r="A31" s="91" t="s">
        <v>1553</v>
      </c>
      <c r="E31"/>
      <c r="F31"/>
      <c r="G31"/>
      <c r="H31"/>
      <c r="I31"/>
      <c r="J31"/>
    </row>
    <row r="32" spans="1:10" x14ac:dyDescent="0.3">
      <c r="E32"/>
      <c r="F32"/>
      <c r="G32"/>
      <c r="H32"/>
      <c r="I32"/>
      <c r="J32"/>
    </row>
    <row r="33" spans="1:10" x14ac:dyDescent="0.3">
      <c r="E33"/>
      <c r="F33"/>
      <c r="G33"/>
      <c r="H33"/>
      <c r="I33"/>
      <c r="J33"/>
    </row>
    <row r="34" spans="1:10" x14ac:dyDescent="0.3">
      <c r="A34" s="51" t="s">
        <v>1544</v>
      </c>
      <c r="B34" s="51" t="s">
        <v>1527</v>
      </c>
      <c r="C34" s="51" t="s">
        <v>1519</v>
      </c>
      <c r="E34"/>
      <c r="F34"/>
      <c r="G34"/>
      <c r="H34"/>
      <c r="I34"/>
      <c r="J34"/>
    </row>
    <row r="35" spans="1:10" x14ac:dyDescent="0.3">
      <c r="A35" s="89" t="s">
        <v>1260</v>
      </c>
      <c r="B35" s="100" t="s">
        <v>1335</v>
      </c>
      <c r="C35" s="99">
        <v>4</v>
      </c>
      <c r="E35"/>
      <c r="F35"/>
      <c r="G35"/>
      <c r="H35"/>
      <c r="I35"/>
      <c r="J35"/>
    </row>
    <row r="36" spans="1:10" x14ac:dyDescent="0.3">
      <c r="A36" s="57" t="s">
        <v>181</v>
      </c>
      <c r="B36" s="120" t="s">
        <v>1334</v>
      </c>
      <c r="C36" s="53">
        <v>33</v>
      </c>
      <c r="E36"/>
      <c r="F36"/>
      <c r="G36"/>
      <c r="H36"/>
      <c r="I36"/>
      <c r="J36"/>
    </row>
    <row r="37" spans="1:10" x14ac:dyDescent="0.3">
      <c r="A37" s="57" t="s">
        <v>1263</v>
      </c>
      <c r="B37" s="120" t="s">
        <v>1489</v>
      </c>
      <c r="C37" s="53">
        <v>57</v>
      </c>
      <c r="E37"/>
      <c r="F37"/>
      <c r="G37"/>
      <c r="H37"/>
      <c r="I37"/>
      <c r="J37"/>
    </row>
    <row r="38" spans="1:10" x14ac:dyDescent="0.3">
      <c r="A38" s="58" t="s">
        <v>1264</v>
      </c>
      <c r="B38" s="120" t="s">
        <v>1355</v>
      </c>
      <c r="C38" s="53">
        <v>10</v>
      </c>
      <c r="E38"/>
      <c r="F38"/>
      <c r="G38"/>
      <c r="H38"/>
      <c r="I38"/>
      <c r="J38"/>
    </row>
    <row r="39" spans="1:10" x14ac:dyDescent="0.3">
      <c r="A39" s="58" t="s">
        <v>1265</v>
      </c>
      <c r="B39" s="120" t="s">
        <v>1473</v>
      </c>
      <c r="C39" s="53">
        <v>8</v>
      </c>
      <c r="E39"/>
      <c r="F39"/>
      <c r="G39"/>
      <c r="H39"/>
      <c r="I39"/>
      <c r="J39"/>
    </row>
    <row r="40" spans="1:10" x14ac:dyDescent="0.3">
      <c r="A40" s="57" t="s">
        <v>1262</v>
      </c>
      <c r="B40" s="120" t="s">
        <v>1483</v>
      </c>
      <c r="C40" s="53">
        <v>10</v>
      </c>
      <c r="E40"/>
      <c r="F40"/>
      <c r="G40"/>
      <c r="H40"/>
      <c r="I40"/>
      <c r="J40"/>
    </row>
    <row r="41" spans="1:10" x14ac:dyDescent="0.3">
      <c r="A41" s="58" t="s">
        <v>1261</v>
      </c>
      <c r="B41" s="100" t="s">
        <v>1343</v>
      </c>
      <c r="C41" s="99">
        <v>7</v>
      </c>
      <c r="E41"/>
      <c r="F41"/>
      <c r="G41"/>
      <c r="H41"/>
      <c r="I41"/>
      <c r="J41"/>
    </row>
    <row r="42" spans="1:10" x14ac:dyDescent="0.3">
      <c r="A42" s="121" t="s">
        <v>1259</v>
      </c>
      <c r="B42" s="122" t="s">
        <v>1356</v>
      </c>
      <c r="C42" s="123">
        <v>10</v>
      </c>
      <c r="E42"/>
      <c r="F42"/>
      <c r="G42"/>
      <c r="H42"/>
      <c r="I42"/>
      <c r="J42"/>
    </row>
    <row r="43" spans="1:10" x14ac:dyDescent="0.3">
      <c r="A43" s="82" t="s">
        <v>1266</v>
      </c>
      <c r="B43" s="53" t="s">
        <v>1078</v>
      </c>
      <c r="C43" s="53">
        <v>11</v>
      </c>
      <c r="E43"/>
      <c r="F43"/>
      <c r="G43"/>
      <c r="H43"/>
      <c r="I43"/>
      <c r="J43"/>
    </row>
    <row r="44" spans="1:10" x14ac:dyDescent="0.3">
      <c r="E44"/>
      <c r="F44"/>
      <c r="G44"/>
      <c r="H44"/>
      <c r="I44"/>
      <c r="J44"/>
    </row>
    <row r="45" spans="1:10" x14ac:dyDescent="0.3">
      <c r="A45" s="175" t="s">
        <v>1358</v>
      </c>
      <c r="B45" s="121" t="s">
        <v>1474</v>
      </c>
      <c r="C45" s="135">
        <v>11</v>
      </c>
      <c r="E45"/>
      <c r="F45"/>
      <c r="G45"/>
      <c r="H45"/>
      <c r="I45"/>
      <c r="J45"/>
    </row>
    <row r="46" spans="1:10" x14ac:dyDescent="0.3">
      <c r="A46" s="176"/>
      <c r="B46" s="57" t="s">
        <v>1263</v>
      </c>
      <c r="C46" s="135">
        <v>57</v>
      </c>
      <c r="E46"/>
      <c r="F46"/>
      <c r="G46"/>
      <c r="H46"/>
      <c r="I46"/>
      <c r="J46"/>
    </row>
    <row r="47" spans="1:10" x14ac:dyDescent="0.3">
      <c r="A47" s="176"/>
      <c r="B47" s="57" t="s">
        <v>1475</v>
      </c>
      <c r="C47" s="135">
        <v>33</v>
      </c>
      <c r="E47"/>
      <c r="F47"/>
      <c r="G47"/>
      <c r="H47"/>
      <c r="I47"/>
      <c r="J47"/>
    </row>
    <row r="48" spans="1:10" x14ac:dyDescent="0.3">
      <c r="A48" s="176"/>
      <c r="B48" s="58" t="s">
        <v>1264</v>
      </c>
      <c r="C48" s="135">
        <f>C38</f>
        <v>10</v>
      </c>
      <c r="E48"/>
      <c r="F48"/>
      <c r="G48"/>
      <c r="H48"/>
      <c r="I48"/>
      <c r="J48"/>
    </row>
    <row r="49" spans="1:10" x14ac:dyDescent="0.3">
      <c r="A49" s="176"/>
      <c r="B49" s="57" t="s">
        <v>1262</v>
      </c>
      <c r="C49" s="135">
        <f>C40</f>
        <v>10</v>
      </c>
      <c r="E49"/>
      <c r="F49"/>
      <c r="G49"/>
      <c r="H49"/>
      <c r="I49"/>
      <c r="J49"/>
    </row>
    <row r="50" spans="1:10" x14ac:dyDescent="0.3">
      <c r="A50" s="176"/>
      <c r="B50" s="58" t="s">
        <v>1357</v>
      </c>
      <c r="C50" s="135">
        <f>C41</f>
        <v>7</v>
      </c>
      <c r="E50"/>
      <c r="F50"/>
      <c r="G50"/>
      <c r="H50"/>
      <c r="I50"/>
      <c r="J50"/>
    </row>
    <row r="51" spans="1:10" x14ac:dyDescent="0.3">
      <c r="A51" s="177"/>
      <c r="B51" s="82" t="s">
        <v>1266</v>
      </c>
      <c r="C51" s="135">
        <f>C43</f>
        <v>11</v>
      </c>
      <c r="E51"/>
      <c r="F51"/>
      <c r="G51"/>
      <c r="H51"/>
      <c r="I51"/>
      <c r="J51"/>
    </row>
    <row r="52" spans="1:10" x14ac:dyDescent="0.3">
      <c r="E52"/>
      <c r="F52"/>
      <c r="G52"/>
      <c r="H52"/>
      <c r="I52"/>
      <c r="J52"/>
    </row>
    <row r="53" spans="1:10" x14ac:dyDescent="0.3">
      <c r="E53"/>
      <c r="F53"/>
      <c r="G53"/>
      <c r="H53"/>
      <c r="I53"/>
      <c r="J53"/>
    </row>
    <row r="54" spans="1:10" x14ac:dyDescent="0.3">
      <c r="E54"/>
      <c r="F54"/>
      <c r="G54"/>
      <c r="H54"/>
      <c r="I54"/>
      <c r="J54"/>
    </row>
    <row r="55" spans="1:10" x14ac:dyDescent="0.3">
      <c r="E55"/>
      <c r="F55"/>
      <c r="G55"/>
      <c r="H55"/>
      <c r="I55"/>
      <c r="J55"/>
    </row>
    <row r="56" spans="1:10" x14ac:dyDescent="0.3">
      <c r="E56"/>
      <c r="F56"/>
      <c r="G56"/>
      <c r="H56"/>
      <c r="I56"/>
      <c r="J56"/>
    </row>
    <row r="57" spans="1:10" x14ac:dyDescent="0.3">
      <c r="E57"/>
      <c r="F57"/>
      <c r="G57"/>
      <c r="H57"/>
      <c r="I57"/>
      <c r="J57"/>
    </row>
    <row r="58" spans="1:10" x14ac:dyDescent="0.3">
      <c r="E58"/>
      <c r="F58"/>
      <c r="G58"/>
      <c r="H58"/>
      <c r="I58"/>
      <c r="J58"/>
    </row>
    <row r="59" spans="1:10" x14ac:dyDescent="0.3">
      <c r="E59"/>
      <c r="F59"/>
      <c r="G59"/>
      <c r="H59"/>
      <c r="I59"/>
      <c r="J59"/>
    </row>
    <row r="60" spans="1:10" x14ac:dyDescent="0.3">
      <c r="E60"/>
      <c r="F60"/>
      <c r="G60"/>
      <c r="H60"/>
      <c r="I60"/>
      <c r="J60"/>
    </row>
    <row r="61" spans="1:10" x14ac:dyDescent="0.3">
      <c r="E61"/>
      <c r="F61"/>
      <c r="G61"/>
      <c r="H61"/>
      <c r="I61"/>
      <c r="J61"/>
    </row>
    <row r="62" spans="1:10" x14ac:dyDescent="0.3">
      <c r="E62"/>
      <c r="F62"/>
      <c r="G62"/>
      <c r="H62"/>
      <c r="I62"/>
      <c r="J62"/>
    </row>
    <row r="63" spans="1:10" x14ac:dyDescent="0.3">
      <c r="E63"/>
      <c r="F63"/>
      <c r="G63"/>
      <c r="H63"/>
      <c r="I63"/>
      <c r="J63"/>
    </row>
    <row r="64" spans="1:10" x14ac:dyDescent="0.3">
      <c r="E64"/>
      <c r="F64"/>
      <c r="G64"/>
      <c r="H64"/>
      <c r="I64"/>
      <c r="J64"/>
    </row>
    <row r="65" spans="2:10" x14ac:dyDescent="0.3">
      <c r="E65"/>
      <c r="F65"/>
      <c r="G65"/>
      <c r="H65"/>
      <c r="I65"/>
      <c r="J65"/>
    </row>
    <row r="66" spans="2:10" x14ac:dyDescent="0.3">
      <c r="E66"/>
      <c r="F66"/>
      <c r="G66"/>
      <c r="H66"/>
      <c r="I66"/>
      <c r="J66"/>
    </row>
    <row r="67" spans="2:10" x14ac:dyDescent="0.3">
      <c r="E67"/>
      <c r="F67"/>
      <c r="G67"/>
      <c r="H67"/>
      <c r="I67"/>
      <c r="J67"/>
    </row>
    <row r="68" spans="2:10" x14ac:dyDescent="0.3">
      <c r="E68"/>
      <c r="F68"/>
      <c r="G68"/>
      <c r="H68"/>
      <c r="I68"/>
      <c r="J68"/>
    </row>
    <row r="69" spans="2:10" x14ac:dyDescent="0.3">
      <c r="E69"/>
      <c r="F69"/>
      <c r="G69"/>
      <c r="H69"/>
      <c r="I69"/>
      <c r="J69"/>
    </row>
    <row r="70" spans="2:10" x14ac:dyDescent="0.3">
      <c r="E70"/>
      <c r="F70"/>
      <c r="G70"/>
      <c r="H70"/>
      <c r="I70"/>
      <c r="J70"/>
    </row>
    <row r="71" spans="2:10" x14ac:dyDescent="0.3">
      <c r="E71"/>
      <c r="F71"/>
      <c r="G71"/>
      <c r="H71"/>
      <c r="I71"/>
      <c r="J71"/>
    </row>
    <row r="72" spans="2:10" x14ac:dyDescent="0.3">
      <c r="E72"/>
      <c r="F72"/>
      <c r="G72"/>
      <c r="H72"/>
      <c r="I72"/>
      <c r="J72"/>
    </row>
    <row r="73" spans="2:10" x14ac:dyDescent="0.3">
      <c r="E73"/>
      <c r="F73"/>
      <c r="G73"/>
      <c r="H73"/>
      <c r="I73"/>
      <c r="J73"/>
    </row>
    <row r="74" spans="2:10" x14ac:dyDescent="0.3">
      <c r="E74"/>
      <c r="F74"/>
      <c r="G74"/>
      <c r="H74"/>
      <c r="I74"/>
      <c r="J74"/>
    </row>
    <row r="75" spans="2:10" x14ac:dyDescent="0.3">
      <c r="B75" s="57" t="s">
        <v>181</v>
      </c>
      <c r="C75" s="135">
        <f>C46</f>
        <v>57</v>
      </c>
      <c r="E75"/>
      <c r="F75"/>
      <c r="G75"/>
      <c r="H75"/>
      <c r="I75"/>
      <c r="J75"/>
    </row>
    <row r="76" spans="2:10" x14ac:dyDescent="0.3">
      <c r="B76" s="57" t="s">
        <v>1263</v>
      </c>
      <c r="C76" s="135">
        <f>C47</f>
        <v>33</v>
      </c>
      <c r="E76"/>
      <c r="F76"/>
      <c r="G76"/>
      <c r="H76"/>
      <c r="I76"/>
      <c r="J76"/>
    </row>
    <row r="77" spans="2:10" x14ac:dyDescent="0.3">
      <c r="B77" s="57" t="s">
        <v>1262</v>
      </c>
      <c r="C77" s="135">
        <f>C49</f>
        <v>10</v>
      </c>
      <c r="E77"/>
      <c r="F77"/>
      <c r="G77"/>
      <c r="H77"/>
      <c r="I77"/>
      <c r="J77"/>
    </row>
    <row r="78" spans="2:10" x14ac:dyDescent="0.3">
      <c r="B78" s="82" t="s">
        <v>1266</v>
      </c>
      <c r="C78" s="135">
        <f>C51</f>
        <v>11</v>
      </c>
      <c r="E78"/>
      <c r="F78"/>
      <c r="G78"/>
      <c r="H78"/>
      <c r="I78"/>
      <c r="J78"/>
    </row>
    <row r="79" spans="2:10" x14ac:dyDescent="0.3">
      <c r="E79"/>
      <c r="F79"/>
      <c r="G79"/>
      <c r="H79"/>
      <c r="I79"/>
      <c r="J79"/>
    </row>
    <row r="80" spans="2:10" x14ac:dyDescent="0.3">
      <c r="E80"/>
      <c r="F80"/>
      <c r="G80"/>
      <c r="H80"/>
      <c r="I80"/>
      <c r="J80"/>
    </row>
    <row r="81" spans="1:10" x14ac:dyDescent="0.3">
      <c r="B81" s="58" t="s">
        <v>1265</v>
      </c>
      <c r="C81" s="135">
        <f>C39</f>
        <v>8</v>
      </c>
      <c r="E81"/>
      <c r="F81"/>
      <c r="G81"/>
      <c r="H81"/>
      <c r="I81"/>
      <c r="J81"/>
    </row>
    <row r="82" spans="1:10" x14ac:dyDescent="0.3">
      <c r="B82" s="58" t="s">
        <v>402</v>
      </c>
      <c r="C82" s="135"/>
      <c r="E82"/>
      <c r="F82"/>
      <c r="G82"/>
      <c r="H82"/>
      <c r="I82"/>
      <c r="J82"/>
    </row>
    <row r="83" spans="1:10" x14ac:dyDescent="0.3">
      <c r="B83" s="58" t="s">
        <v>1271</v>
      </c>
      <c r="C83" s="135"/>
      <c r="E83"/>
      <c r="F83"/>
      <c r="G83"/>
      <c r="H83"/>
      <c r="I83"/>
      <c r="J83"/>
    </row>
    <row r="84" spans="1:10" x14ac:dyDescent="0.3">
      <c r="B84" s="58" t="s">
        <v>1264</v>
      </c>
      <c r="C84" s="135">
        <f>C48</f>
        <v>10</v>
      </c>
      <c r="E84"/>
      <c r="F84"/>
      <c r="G84"/>
      <c r="H84"/>
      <c r="I84"/>
      <c r="J84"/>
    </row>
    <row r="85" spans="1:10" x14ac:dyDescent="0.3">
      <c r="B85" s="58" t="s">
        <v>1261</v>
      </c>
      <c r="C85" s="135">
        <f>C50</f>
        <v>7</v>
      </c>
      <c r="E85"/>
      <c r="F85"/>
      <c r="G85"/>
      <c r="H85"/>
      <c r="I85"/>
      <c r="J85"/>
    </row>
    <row r="86" spans="1:10" x14ac:dyDescent="0.3">
      <c r="E86"/>
      <c r="F86"/>
      <c r="G86"/>
      <c r="H86"/>
      <c r="I86"/>
      <c r="J86"/>
    </row>
    <row r="87" spans="1:10" x14ac:dyDescent="0.3">
      <c r="A87" s="145" t="s">
        <v>1499</v>
      </c>
      <c r="B87" s="146"/>
      <c r="E87"/>
      <c r="F87"/>
      <c r="G87"/>
      <c r="H87"/>
      <c r="I87"/>
      <c r="J87"/>
    </row>
    <row r="88" spans="1:10" x14ac:dyDescent="0.3">
      <c r="A88" s="144" t="s">
        <v>1263</v>
      </c>
      <c r="B88" s="144" t="s">
        <v>1502</v>
      </c>
      <c r="E88"/>
      <c r="F88"/>
      <c r="G88"/>
      <c r="H88"/>
      <c r="I88"/>
      <c r="J88"/>
    </row>
    <row r="89" spans="1:10" x14ac:dyDescent="0.3">
      <c r="A89" s="144" t="s">
        <v>1475</v>
      </c>
      <c r="B89" s="144" t="s">
        <v>1501</v>
      </c>
      <c r="E89"/>
      <c r="F89"/>
      <c r="G89"/>
      <c r="H89"/>
      <c r="I89"/>
      <c r="J89"/>
    </row>
    <row r="90" spans="1:10" x14ac:dyDescent="0.3">
      <c r="A90" s="144" t="s">
        <v>1264</v>
      </c>
      <c r="B90" s="144"/>
      <c r="E90"/>
      <c r="F90"/>
      <c r="G90"/>
      <c r="H90"/>
      <c r="I90"/>
      <c r="J90"/>
    </row>
    <row r="91" spans="1:10" x14ac:dyDescent="0.3">
      <c r="A91" s="144" t="s">
        <v>1262</v>
      </c>
      <c r="B91" s="144" t="s">
        <v>1500</v>
      </c>
      <c r="E91"/>
      <c r="F91"/>
      <c r="G91"/>
      <c r="H91"/>
      <c r="I91"/>
      <c r="J91"/>
    </row>
    <row r="92" spans="1:10" x14ac:dyDescent="0.3">
      <c r="A92" s="144" t="s">
        <v>1357</v>
      </c>
      <c r="B92" s="52"/>
      <c r="E92"/>
      <c r="F92"/>
      <c r="G92"/>
      <c r="H92"/>
      <c r="I92"/>
      <c r="J92"/>
    </row>
    <row r="93" spans="1:10" x14ac:dyDescent="0.3">
      <c r="A93" s="144" t="s">
        <v>1266</v>
      </c>
      <c r="B93" s="52" t="s">
        <v>1209</v>
      </c>
      <c r="E93"/>
      <c r="F93"/>
      <c r="G93"/>
      <c r="H93"/>
      <c r="I93"/>
      <c r="J93"/>
    </row>
    <row r="94" spans="1:10" x14ac:dyDescent="0.3">
      <c r="E94"/>
      <c r="F94"/>
      <c r="G94"/>
      <c r="H94"/>
      <c r="I94"/>
      <c r="J94"/>
    </row>
    <row r="95" spans="1:10" x14ac:dyDescent="0.3">
      <c r="E95"/>
      <c r="F95"/>
      <c r="G95"/>
      <c r="H95"/>
      <c r="I95"/>
      <c r="J95"/>
    </row>
    <row r="96" spans="1:10" x14ac:dyDescent="0.3">
      <c r="E96"/>
      <c r="F96"/>
      <c r="G96"/>
      <c r="H96"/>
      <c r="I96"/>
      <c r="J96"/>
    </row>
    <row r="97" spans="1:10" x14ac:dyDescent="0.3">
      <c r="A97" s="17" t="s">
        <v>1496</v>
      </c>
      <c r="E97"/>
      <c r="F97"/>
      <c r="G97"/>
      <c r="H97"/>
      <c r="I97"/>
      <c r="J97"/>
    </row>
    <row r="98" spans="1:10" x14ac:dyDescent="0.3">
      <c r="E98"/>
      <c r="F98"/>
      <c r="G98"/>
      <c r="H98"/>
      <c r="I98"/>
      <c r="J98"/>
    </row>
    <row r="99" spans="1:10" x14ac:dyDescent="0.3">
      <c r="E99"/>
      <c r="F99"/>
      <c r="G99"/>
      <c r="H99"/>
      <c r="I99"/>
      <c r="J99"/>
    </row>
    <row r="100" spans="1:10" x14ac:dyDescent="0.3">
      <c r="E100"/>
      <c r="F100"/>
      <c r="G100"/>
      <c r="H100"/>
      <c r="I100"/>
      <c r="J100"/>
    </row>
    <row r="101" spans="1:10" x14ac:dyDescent="0.3">
      <c r="E101"/>
      <c r="F101"/>
      <c r="G101"/>
      <c r="H101"/>
      <c r="I101"/>
      <c r="J101"/>
    </row>
    <row r="102" spans="1:10" x14ac:dyDescent="0.3">
      <c r="E102"/>
      <c r="F102"/>
      <c r="G102"/>
      <c r="H102"/>
      <c r="I102"/>
      <c r="J102"/>
    </row>
    <row r="103" spans="1:10" x14ac:dyDescent="0.3">
      <c r="E103"/>
      <c r="F103"/>
      <c r="G103"/>
      <c r="H103"/>
      <c r="I103"/>
      <c r="J103"/>
    </row>
    <row r="104" spans="1:10" x14ac:dyDescent="0.3">
      <c r="E104"/>
      <c r="F104"/>
      <c r="G104"/>
      <c r="H104"/>
      <c r="I104"/>
      <c r="J104"/>
    </row>
    <row r="105" spans="1:10" x14ac:dyDescent="0.3">
      <c r="E105"/>
      <c r="F105"/>
      <c r="G105"/>
      <c r="H105"/>
      <c r="I105"/>
      <c r="J105"/>
    </row>
    <row r="106" spans="1:10" x14ac:dyDescent="0.3">
      <c r="E106"/>
      <c r="F106"/>
      <c r="G106"/>
      <c r="H106"/>
      <c r="I106"/>
      <c r="J106"/>
    </row>
    <row r="107" spans="1:10" x14ac:dyDescent="0.3">
      <c r="E107"/>
      <c r="F107"/>
      <c r="G107"/>
      <c r="H107"/>
      <c r="I107"/>
      <c r="J107"/>
    </row>
    <row r="108" spans="1:10" x14ac:dyDescent="0.3">
      <c r="E108"/>
      <c r="F108"/>
      <c r="G108"/>
      <c r="H108"/>
      <c r="I108"/>
      <c r="J108"/>
    </row>
    <row r="109" spans="1:10" x14ac:dyDescent="0.3">
      <c r="E109"/>
      <c r="F109"/>
      <c r="G109"/>
      <c r="H109"/>
      <c r="I109"/>
      <c r="J109"/>
    </row>
    <row r="110" spans="1:10" x14ac:dyDescent="0.3">
      <c r="E110"/>
      <c r="F110"/>
      <c r="G110"/>
      <c r="H110"/>
      <c r="I110"/>
      <c r="J110"/>
    </row>
    <row r="111" spans="1:10" x14ac:dyDescent="0.3">
      <c r="E111"/>
      <c r="F111"/>
      <c r="G111"/>
      <c r="H111"/>
      <c r="I111"/>
      <c r="J111"/>
    </row>
    <row r="112" spans="1:10" x14ac:dyDescent="0.3">
      <c r="E112"/>
      <c r="F112"/>
      <c r="G112"/>
      <c r="H112"/>
      <c r="I112"/>
      <c r="J112"/>
    </row>
    <row r="113" spans="5:10" x14ac:dyDescent="0.3">
      <c r="E113"/>
      <c r="F113"/>
      <c r="G113"/>
      <c r="H113"/>
      <c r="I113"/>
      <c r="J113"/>
    </row>
  </sheetData>
  <sortState xmlns:xlrd2="http://schemas.microsoft.com/office/spreadsheetml/2017/richdata2" ref="E6:E136">
    <sortCondition ref="E6"/>
  </sortState>
  <mergeCells count="3">
    <mergeCell ref="A1:J2"/>
    <mergeCell ref="A3:J3"/>
    <mergeCell ref="A45:A51"/>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130"/>
  <sheetViews>
    <sheetView workbookViewId="0">
      <selection sqref="A1:J2"/>
    </sheetView>
  </sheetViews>
  <sheetFormatPr defaultColWidth="9.109375" defaultRowHeight="14.4" x14ac:dyDescent="0.3"/>
  <cols>
    <col min="1" max="1" width="12.44140625" style="88" customWidth="1"/>
    <col min="2" max="3" width="10.109375" style="88" customWidth="1"/>
    <col min="4" max="4" width="9.44140625" style="88" customWidth="1"/>
    <col min="5" max="5" width="9.44140625" style="88" bestFit="1" customWidth="1"/>
    <col min="6" max="6" width="9.33203125" style="88" customWidth="1"/>
    <col min="7" max="7" width="10.88671875" style="88" bestFit="1" customWidth="1"/>
    <col min="8" max="8" width="9.33203125" style="88" customWidth="1"/>
    <col min="9" max="9" width="9.109375" style="88"/>
    <col min="10" max="10" width="11.33203125" style="88" customWidth="1"/>
    <col min="11" max="11" width="9.109375" style="88"/>
    <col min="12" max="12" width="10.6640625" style="88" bestFit="1" customWidth="1"/>
    <col min="13" max="16384" width="9.109375" style="88"/>
  </cols>
  <sheetData>
    <row r="1" spans="1:18" ht="15" customHeight="1" thickBot="1" x14ac:dyDescent="0.35">
      <c r="A1" s="173" t="s">
        <v>1554</v>
      </c>
      <c r="B1" s="173"/>
      <c r="C1" s="173"/>
      <c r="D1" s="173"/>
      <c r="E1" s="173"/>
      <c r="F1" s="173"/>
      <c r="G1" s="173"/>
      <c r="H1" s="173"/>
      <c r="I1" s="173"/>
      <c r="J1" s="173"/>
    </row>
    <row r="2" spans="1:18" ht="15" customHeight="1" x14ac:dyDescent="0.3">
      <c r="A2" s="173"/>
      <c r="B2" s="173"/>
      <c r="C2" s="173"/>
      <c r="D2" s="173"/>
      <c r="E2" s="173"/>
      <c r="F2" s="173"/>
      <c r="G2" s="173"/>
      <c r="H2" s="173"/>
      <c r="I2" s="173"/>
      <c r="J2" s="173"/>
      <c r="L2" s="201" t="s">
        <v>957</v>
      </c>
      <c r="M2" s="202"/>
      <c r="N2" s="202"/>
      <c r="O2" s="202"/>
      <c r="P2" s="203"/>
    </row>
    <row r="3" spans="1:18" ht="15" customHeight="1" x14ac:dyDescent="0.3">
      <c r="A3" s="189" t="s">
        <v>1555</v>
      </c>
      <c r="B3" s="189"/>
      <c r="C3" s="189"/>
      <c r="D3" s="189"/>
      <c r="E3" s="189"/>
      <c r="F3" s="189"/>
      <c r="G3" s="189"/>
      <c r="H3" s="189"/>
      <c r="I3" s="189"/>
      <c r="J3" s="189"/>
      <c r="L3" s="204" t="s">
        <v>958</v>
      </c>
      <c r="M3" s="204"/>
      <c r="N3" s="204"/>
      <c r="O3" s="204"/>
      <c r="P3" s="204"/>
    </row>
    <row r="4" spans="1:18" ht="15" thickBot="1" x14ac:dyDescent="0.35">
      <c r="L4" s="204" t="s">
        <v>959</v>
      </c>
      <c r="M4" s="204"/>
      <c r="N4" s="204"/>
      <c r="O4" s="204"/>
      <c r="P4" s="204"/>
    </row>
    <row r="5" spans="1:18" ht="14.25" customHeight="1" x14ac:dyDescent="0.3">
      <c r="A5" s="191" t="s">
        <v>1556</v>
      </c>
      <c r="B5" s="192"/>
      <c r="C5" s="192"/>
      <c r="D5" s="192"/>
      <c r="E5" s="192"/>
      <c r="F5" s="192"/>
      <c r="G5" s="192"/>
      <c r="H5" s="185" t="s">
        <v>1527</v>
      </c>
      <c r="I5" s="186"/>
      <c r="J5" s="97" t="s">
        <v>1519</v>
      </c>
      <c r="L5" s="204" t="s">
        <v>960</v>
      </c>
      <c r="M5" s="204"/>
      <c r="N5" s="204"/>
      <c r="O5" s="204"/>
      <c r="P5" s="204"/>
    </row>
    <row r="6" spans="1:18" ht="14.25" customHeight="1" x14ac:dyDescent="0.3">
      <c r="A6" s="193" t="s">
        <v>1272</v>
      </c>
      <c r="B6" s="194"/>
      <c r="C6" s="194"/>
      <c r="D6" s="194"/>
      <c r="E6" s="194"/>
      <c r="F6" s="194"/>
      <c r="G6" s="194"/>
      <c r="H6" s="179" t="s">
        <v>1341</v>
      </c>
      <c r="I6" s="179"/>
      <c r="J6" s="94">
        <v>32</v>
      </c>
      <c r="L6" s="204" t="s">
        <v>218</v>
      </c>
      <c r="M6" s="204"/>
      <c r="N6" s="204"/>
      <c r="O6" s="204"/>
      <c r="P6" s="204"/>
    </row>
    <row r="7" spans="1:18" ht="28.5" customHeight="1" x14ac:dyDescent="0.3">
      <c r="A7" s="195" t="s">
        <v>1557</v>
      </c>
      <c r="B7" s="178"/>
      <c r="C7" s="178"/>
      <c r="D7" s="178"/>
      <c r="E7" s="178"/>
      <c r="F7" s="178"/>
      <c r="G7" s="178"/>
      <c r="H7" s="187" t="s">
        <v>1339</v>
      </c>
      <c r="I7" s="187"/>
      <c r="J7" s="94">
        <v>13</v>
      </c>
      <c r="L7" s="204" t="s">
        <v>961</v>
      </c>
      <c r="M7" s="204"/>
      <c r="N7" s="204"/>
      <c r="O7" s="204"/>
      <c r="P7" s="204"/>
    </row>
    <row r="8" spans="1:18" ht="29.25" customHeight="1" x14ac:dyDescent="0.3">
      <c r="A8" s="195" t="s">
        <v>1273</v>
      </c>
      <c r="B8" s="178"/>
      <c r="C8" s="178"/>
      <c r="D8" s="178"/>
      <c r="E8" s="178"/>
      <c r="F8" s="178"/>
      <c r="G8" s="178"/>
      <c r="H8" s="179" t="s">
        <v>1338</v>
      </c>
      <c r="I8" s="179"/>
      <c r="J8" s="94">
        <v>6</v>
      </c>
      <c r="L8" s="204" t="s">
        <v>219</v>
      </c>
      <c r="M8" s="204"/>
      <c r="N8" s="204"/>
      <c r="O8" s="204"/>
      <c r="P8" s="204"/>
    </row>
    <row r="9" spans="1:18" ht="45" customHeight="1" x14ac:dyDescent="0.3">
      <c r="A9" s="195" t="s">
        <v>1558</v>
      </c>
      <c r="B9" s="178"/>
      <c r="C9" s="178"/>
      <c r="D9" s="178"/>
      <c r="E9" s="178"/>
      <c r="F9" s="178"/>
      <c r="G9" s="178"/>
      <c r="H9" s="179" t="s">
        <v>1340</v>
      </c>
      <c r="I9" s="179"/>
      <c r="J9" s="94">
        <v>34</v>
      </c>
    </row>
    <row r="10" spans="1:18" ht="14.25" customHeight="1" thickBot="1" x14ac:dyDescent="0.35">
      <c r="A10" s="14"/>
    </row>
    <row r="11" spans="1:18" ht="14.25" customHeight="1" x14ac:dyDescent="0.3">
      <c r="A11" s="190" t="s">
        <v>220</v>
      </c>
      <c r="B11" s="188"/>
      <c r="C11" s="188"/>
      <c r="D11" s="188"/>
      <c r="E11" s="188"/>
      <c r="F11" s="188"/>
      <c r="G11" s="188"/>
      <c r="H11" s="188" t="s">
        <v>962</v>
      </c>
      <c r="I11" s="188"/>
      <c r="J11" s="96" t="s">
        <v>963</v>
      </c>
      <c r="Q11" s="17"/>
      <c r="R11" s="17"/>
    </row>
    <row r="12" spans="1:18" ht="13.5" customHeight="1" x14ac:dyDescent="0.3">
      <c r="A12" s="180" t="s">
        <v>1476</v>
      </c>
      <c r="B12" s="181"/>
      <c r="C12" s="181"/>
      <c r="D12" s="181"/>
      <c r="E12" s="181"/>
      <c r="F12" s="181"/>
      <c r="G12" s="181"/>
      <c r="H12" s="179" t="s">
        <v>1477</v>
      </c>
      <c r="I12" s="179"/>
      <c r="J12" s="94">
        <v>5</v>
      </c>
      <c r="Q12" s="17"/>
      <c r="R12" s="17"/>
    </row>
    <row r="13" spans="1:18" x14ac:dyDescent="0.3">
      <c r="A13" s="180" t="s">
        <v>1478</v>
      </c>
      <c r="B13" s="181"/>
      <c r="C13" s="181"/>
      <c r="D13" s="181"/>
      <c r="E13" s="181"/>
      <c r="F13" s="181"/>
      <c r="G13" s="181"/>
      <c r="H13" s="179" t="s">
        <v>1479</v>
      </c>
      <c r="I13" s="179"/>
      <c r="J13" s="94">
        <v>10</v>
      </c>
      <c r="Q13" s="17"/>
      <c r="R13" s="17"/>
    </row>
    <row r="14" spans="1:18" ht="15" thickBot="1" x14ac:dyDescent="0.35">
      <c r="A14" s="182" t="s">
        <v>1480</v>
      </c>
      <c r="B14" s="183"/>
      <c r="C14" s="183"/>
      <c r="D14" s="183"/>
      <c r="E14" s="183"/>
      <c r="F14" s="183"/>
      <c r="G14" s="183"/>
      <c r="H14" s="184" t="s">
        <v>1337</v>
      </c>
      <c r="I14" s="184"/>
      <c r="J14" s="95">
        <v>23</v>
      </c>
      <c r="Q14" s="17"/>
      <c r="R14" s="17"/>
    </row>
    <row r="15" spans="1:18" ht="14.25" customHeight="1" x14ac:dyDescent="0.3">
      <c r="A15" s="178" t="s">
        <v>1559</v>
      </c>
      <c r="B15" s="178"/>
      <c r="C15" s="178"/>
      <c r="D15" s="178"/>
      <c r="E15" s="178"/>
      <c r="F15" s="178"/>
      <c r="G15" s="178"/>
      <c r="H15" s="179" t="s">
        <v>1342</v>
      </c>
      <c r="I15" s="179"/>
      <c r="J15" s="137">
        <v>33</v>
      </c>
      <c r="Q15" s="17"/>
      <c r="R15" s="17"/>
    </row>
    <row r="16" spans="1:18" x14ac:dyDescent="0.3">
      <c r="A16" s="17"/>
      <c r="B16" s="17"/>
      <c r="C16" s="17"/>
      <c r="D16" s="17"/>
      <c r="E16" s="17"/>
      <c r="F16" s="17"/>
      <c r="G16" s="17"/>
      <c r="H16" s="17"/>
      <c r="I16" s="17"/>
      <c r="J16" s="137">
        <f>SUM(J6:J9)+ SUM(J12:J15)</f>
        <v>156</v>
      </c>
      <c r="Q16" s="17"/>
      <c r="R16" s="17"/>
    </row>
    <row r="17" spans="1:17" ht="34.5" customHeight="1" x14ac:dyDescent="0.3">
      <c r="A17" s="115" t="s">
        <v>1560</v>
      </c>
      <c r="B17" s="111" t="s">
        <v>1561</v>
      </c>
      <c r="C17" s="112" t="s">
        <v>1562</v>
      </c>
      <c r="D17" s="17"/>
      <c r="E17" s="17"/>
      <c r="F17" s="17"/>
      <c r="G17" s="17"/>
      <c r="H17" s="17"/>
      <c r="I17" s="17"/>
      <c r="J17" s="17"/>
      <c r="K17" s="17"/>
      <c r="L17" s="17"/>
      <c r="M17" s="17"/>
      <c r="N17" s="17"/>
      <c r="O17" s="17"/>
      <c r="P17" s="17"/>
      <c r="Q17" s="17"/>
    </row>
    <row r="18" spans="1:17" x14ac:dyDescent="0.3">
      <c r="A18" s="101">
        <v>10</v>
      </c>
      <c r="B18" s="22">
        <v>10</v>
      </c>
      <c r="C18" s="56" t="s">
        <v>955</v>
      </c>
      <c r="D18" s="1" t="str">
        <f t="shared" ref="D18:D81" si="0">IF(B18=A18,"ok","erro")</f>
        <v>ok</v>
      </c>
      <c r="E18" s="88">
        <f t="shared" ref="E18:E81" si="1">IF(C18="NP",1,0)</f>
        <v>0</v>
      </c>
      <c r="F18" s="88">
        <f t="shared" ref="F18:F81" si="2">IF(C18="P",1,0)</f>
        <v>1</v>
      </c>
      <c r="G18" s="88">
        <f t="shared" ref="G18:G81" si="3">IF(C18="MC",1,0)</f>
        <v>0</v>
      </c>
      <c r="H18" s="88">
        <f t="shared" ref="H18:H81" si="4">IF(C18="MC &amp; P",1,0)</f>
        <v>0</v>
      </c>
      <c r="L18" s="88" t="s">
        <v>952</v>
      </c>
    </row>
    <row r="19" spans="1:17" x14ac:dyDescent="0.3">
      <c r="A19" s="101">
        <v>11</v>
      </c>
      <c r="B19" s="22">
        <v>11</v>
      </c>
      <c r="C19" s="56" t="s">
        <v>955</v>
      </c>
      <c r="D19" s="1" t="str">
        <f t="shared" si="0"/>
        <v>ok</v>
      </c>
      <c r="E19" s="88">
        <f t="shared" si="1"/>
        <v>0</v>
      </c>
      <c r="F19" s="88">
        <f t="shared" si="2"/>
        <v>1</v>
      </c>
      <c r="G19" s="88">
        <f t="shared" si="3"/>
        <v>0</v>
      </c>
      <c r="H19" s="88">
        <f t="shared" si="4"/>
        <v>0</v>
      </c>
      <c r="L19" s="56" t="s">
        <v>955</v>
      </c>
      <c r="M19" s="88" t="s">
        <v>1563</v>
      </c>
    </row>
    <row r="20" spans="1:17" x14ac:dyDescent="0.3">
      <c r="A20" s="101">
        <v>15</v>
      </c>
      <c r="B20" s="22">
        <v>15</v>
      </c>
      <c r="C20" s="56" t="s">
        <v>955</v>
      </c>
      <c r="D20" s="1" t="str">
        <f t="shared" si="0"/>
        <v>ok</v>
      </c>
      <c r="E20" s="88">
        <f t="shared" si="1"/>
        <v>0</v>
      </c>
      <c r="F20" s="88">
        <f t="shared" si="2"/>
        <v>1</v>
      </c>
      <c r="G20" s="88">
        <f t="shared" si="3"/>
        <v>0</v>
      </c>
      <c r="H20" s="88">
        <f t="shared" si="4"/>
        <v>0</v>
      </c>
      <c r="L20" s="23" t="s">
        <v>953</v>
      </c>
      <c r="M20" s="88" t="s">
        <v>1564</v>
      </c>
    </row>
    <row r="21" spans="1:17" x14ac:dyDescent="0.3">
      <c r="A21" s="101">
        <v>23</v>
      </c>
      <c r="B21" s="22">
        <v>23</v>
      </c>
      <c r="C21" s="23" t="s">
        <v>953</v>
      </c>
      <c r="D21" s="1" t="str">
        <f t="shared" si="0"/>
        <v>ok</v>
      </c>
      <c r="E21" s="88">
        <f t="shared" si="1"/>
        <v>1</v>
      </c>
      <c r="F21" s="88">
        <f t="shared" si="2"/>
        <v>0</v>
      </c>
      <c r="G21" s="88">
        <f t="shared" si="3"/>
        <v>0</v>
      </c>
      <c r="H21" s="88">
        <f t="shared" si="4"/>
        <v>0</v>
      </c>
    </row>
    <row r="22" spans="1:17" x14ac:dyDescent="0.3">
      <c r="A22" s="101">
        <v>28</v>
      </c>
      <c r="B22" s="22">
        <v>28</v>
      </c>
      <c r="C22" s="23" t="s">
        <v>953</v>
      </c>
      <c r="D22" s="1" t="str">
        <f t="shared" si="0"/>
        <v>ok</v>
      </c>
      <c r="E22" s="88">
        <f t="shared" si="1"/>
        <v>1</v>
      </c>
      <c r="F22" s="88">
        <f t="shared" si="2"/>
        <v>0</v>
      </c>
      <c r="G22" s="88">
        <f t="shared" si="3"/>
        <v>0</v>
      </c>
      <c r="H22" s="88">
        <f t="shared" si="4"/>
        <v>0</v>
      </c>
    </row>
    <row r="23" spans="1:17" x14ac:dyDescent="0.3">
      <c r="A23" s="101">
        <v>31</v>
      </c>
      <c r="B23" s="22">
        <v>31</v>
      </c>
      <c r="C23" s="23" t="s">
        <v>953</v>
      </c>
      <c r="D23" s="1" t="str">
        <f t="shared" si="0"/>
        <v>ok</v>
      </c>
      <c r="E23" s="88">
        <f t="shared" si="1"/>
        <v>1</v>
      </c>
      <c r="F23" s="88">
        <f t="shared" si="2"/>
        <v>0</v>
      </c>
      <c r="G23" s="88">
        <f t="shared" si="3"/>
        <v>0</v>
      </c>
      <c r="H23" s="88">
        <f t="shared" si="4"/>
        <v>0</v>
      </c>
    </row>
    <row r="24" spans="1:17" x14ac:dyDescent="0.3">
      <c r="A24" s="101">
        <v>41</v>
      </c>
      <c r="B24" s="22">
        <v>41</v>
      </c>
      <c r="C24" s="56" t="s">
        <v>955</v>
      </c>
      <c r="D24" s="1" t="str">
        <f t="shared" si="0"/>
        <v>ok</v>
      </c>
      <c r="E24" s="88">
        <f t="shared" si="1"/>
        <v>0</v>
      </c>
      <c r="F24" s="88">
        <f t="shared" si="2"/>
        <v>1</v>
      </c>
      <c r="G24" s="88">
        <f t="shared" si="3"/>
        <v>0</v>
      </c>
      <c r="H24" s="88">
        <f t="shared" si="4"/>
        <v>0</v>
      </c>
    </row>
    <row r="25" spans="1:17" x14ac:dyDescent="0.3">
      <c r="A25" s="101">
        <v>43</v>
      </c>
      <c r="B25" s="22">
        <v>43</v>
      </c>
      <c r="C25" s="56" t="s">
        <v>955</v>
      </c>
      <c r="D25" s="1" t="str">
        <f t="shared" si="0"/>
        <v>ok</v>
      </c>
      <c r="E25" s="88">
        <f t="shared" si="1"/>
        <v>0</v>
      </c>
      <c r="F25" s="88">
        <f t="shared" si="2"/>
        <v>1</v>
      </c>
      <c r="G25" s="88">
        <f t="shared" si="3"/>
        <v>0</v>
      </c>
      <c r="H25" s="88">
        <f t="shared" si="4"/>
        <v>0</v>
      </c>
    </row>
    <row r="26" spans="1:17" x14ac:dyDescent="0.3">
      <c r="A26" s="101">
        <v>44</v>
      </c>
      <c r="B26" s="22">
        <v>44</v>
      </c>
      <c r="C26" s="24" t="s">
        <v>954</v>
      </c>
      <c r="D26" s="1" t="str">
        <f t="shared" si="0"/>
        <v>ok</v>
      </c>
      <c r="E26" s="88">
        <f t="shared" si="1"/>
        <v>0</v>
      </c>
      <c r="F26" s="88">
        <f t="shared" si="2"/>
        <v>0</v>
      </c>
      <c r="G26" s="88">
        <f t="shared" si="3"/>
        <v>1</v>
      </c>
      <c r="H26" s="88">
        <f t="shared" si="4"/>
        <v>0</v>
      </c>
    </row>
    <row r="27" spans="1:17" x14ac:dyDescent="0.3">
      <c r="A27" s="101">
        <v>45</v>
      </c>
      <c r="B27" s="22">
        <v>45</v>
      </c>
      <c r="C27" s="23" t="s">
        <v>953</v>
      </c>
      <c r="D27" s="1" t="str">
        <f t="shared" si="0"/>
        <v>ok</v>
      </c>
      <c r="E27" s="88">
        <f t="shared" si="1"/>
        <v>1</v>
      </c>
      <c r="F27" s="88">
        <f t="shared" si="2"/>
        <v>0</v>
      </c>
      <c r="G27" s="88">
        <f t="shared" si="3"/>
        <v>0</v>
      </c>
      <c r="H27" s="88">
        <f t="shared" si="4"/>
        <v>0</v>
      </c>
    </row>
    <row r="28" spans="1:17" x14ac:dyDescent="0.3">
      <c r="A28" s="101">
        <v>54</v>
      </c>
      <c r="B28" s="22">
        <v>54</v>
      </c>
      <c r="C28" s="24" t="s">
        <v>954</v>
      </c>
      <c r="D28" s="1" t="str">
        <f t="shared" si="0"/>
        <v>ok</v>
      </c>
      <c r="E28" s="88">
        <f t="shared" si="1"/>
        <v>0</v>
      </c>
      <c r="F28" s="88">
        <f t="shared" si="2"/>
        <v>0</v>
      </c>
      <c r="G28" s="88">
        <f t="shared" si="3"/>
        <v>1</v>
      </c>
      <c r="H28" s="88">
        <f t="shared" si="4"/>
        <v>0</v>
      </c>
    </row>
    <row r="29" spans="1:17" x14ac:dyDescent="0.3">
      <c r="A29" s="101">
        <v>57</v>
      </c>
      <c r="B29" s="22">
        <v>57</v>
      </c>
      <c r="C29" s="56" t="s">
        <v>955</v>
      </c>
      <c r="D29" s="1" t="str">
        <f t="shared" si="0"/>
        <v>ok</v>
      </c>
      <c r="E29" s="88">
        <f t="shared" si="1"/>
        <v>0</v>
      </c>
      <c r="F29" s="88">
        <f t="shared" si="2"/>
        <v>1</v>
      </c>
      <c r="G29" s="88">
        <f t="shared" si="3"/>
        <v>0</v>
      </c>
      <c r="H29" s="88">
        <f t="shared" si="4"/>
        <v>0</v>
      </c>
    </row>
    <row r="30" spans="1:17" x14ac:dyDescent="0.3">
      <c r="A30" s="101">
        <v>57</v>
      </c>
      <c r="B30" s="22">
        <v>63</v>
      </c>
      <c r="C30" s="24" t="s">
        <v>954</v>
      </c>
      <c r="D30" s="1" t="str">
        <f t="shared" si="0"/>
        <v>erro</v>
      </c>
      <c r="E30" s="88">
        <f t="shared" si="1"/>
        <v>0</v>
      </c>
      <c r="F30" s="88">
        <f t="shared" si="2"/>
        <v>0</v>
      </c>
      <c r="G30" s="88">
        <f t="shared" si="3"/>
        <v>1</v>
      </c>
      <c r="H30" s="88">
        <f t="shared" si="4"/>
        <v>0</v>
      </c>
    </row>
    <row r="31" spans="1:17" x14ac:dyDescent="0.3">
      <c r="A31" s="101">
        <v>67</v>
      </c>
      <c r="B31" s="22">
        <v>67</v>
      </c>
      <c r="C31" s="24" t="s">
        <v>954</v>
      </c>
      <c r="D31" s="1" t="str">
        <f t="shared" si="0"/>
        <v>ok</v>
      </c>
      <c r="E31" s="88">
        <f t="shared" si="1"/>
        <v>0</v>
      </c>
      <c r="F31" s="88">
        <f t="shared" si="2"/>
        <v>0</v>
      </c>
      <c r="G31" s="88">
        <f t="shared" si="3"/>
        <v>1</v>
      </c>
      <c r="H31" s="88">
        <f t="shared" si="4"/>
        <v>0</v>
      </c>
    </row>
    <row r="32" spans="1:17" x14ac:dyDescent="0.3">
      <c r="A32" s="101">
        <v>71</v>
      </c>
      <c r="B32" s="22">
        <v>71</v>
      </c>
      <c r="C32" s="93" t="s">
        <v>956</v>
      </c>
      <c r="D32" s="1" t="str">
        <f t="shared" si="0"/>
        <v>ok</v>
      </c>
      <c r="E32" s="88">
        <f t="shared" si="1"/>
        <v>0</v>
      </c>
      <c r="F32" s="88">
        <f t="shared" si="2"/>
        <v>0</v>
      </c>
      <c r="G32" s="88">
        <f t="shared" si="3"/>
        <v>0</v>
      </c>
      <c r="H32" s="88">
        <f t="shared" si="4"/>
        <v>1</v>
      </c>
    </row>
    <row r="33" spans="1:8" x14ac:dyDescent="0.3">
      <c r="A33" s="101">
        <v>73</v>
      </c>
      <c r="B33" s="22">
        <v>73</v>
      </c>
      <c r="C33" s="56" t="s">
        <v>955</v>
      </c>
      <c r="D33" s="1" t="str">
        <f t="shared" si="0"/>
        <v>ok</v>
      </c>
      <c r="E33" s="88">
        <f t="shared" si="1"/>
        <v>0</v>
      </c>
      <c r="F33" s="88">
        <f t="shared" si="2"/>
        <v>1</v>
      </c>
      <c r="G33" s="88">
        <f t="shared" si="3"/>
        <v>0</v>
      </c>
      <c r="H33" s="88">
        <f t="shared" si="4"/>
        <v>0</v>
      </c>
    </row>
    <row r="34" spans="1:8" x14ac:dyDescent="0.3">
      <c r="A34" s="101">
        <v>78</v>
      </c>
      <c r="B34" s="22">
        <v>78</v>
      </c>
      <c r="C34" s="93" t="s">
        <v>956</v>
      </c>
      <c r="D34" s="1" t="str">
        <f t="shared" si="0"/>
        <v>ok</v>
      </c>
      <c r="E34" s="88">
        <f t="shared" si="1"/>
        <v>0</v>
      </c>
      <c r="F34" s="88">
        <f t="shared" si="2"/>
        <v>0</v>
      </c>
      <c r="G34" s="88">
        <f t="shared" si="3"/>
        <v>0</v>
      </c>
      <c r="H34" s="88">
        <f t="shared" si="4"/>
        <v>1</v>
      </c>
    </row>
    <row r="35" spans="1:8" x14ac:dyDescent="0.3">
      <c r="A35" s="101">
        <v>79</v>
      </c>
      <c r="B35" s="22">
        <v>79</v>
      </c>
      <c r="C35" s="24" t="s">
        <v>954</v>
      </c>
      <c r="D35" s="1" t="str">
        <f t="shared" si="0"/>
        <v>ok</v>
      </c>
      <c r="E35" s="88">
        <f t="shared" si="1"/>
        <v>0</v>
      </c>
      <c r="F35" s="88">
        <f t="shared" si="2"/>
        <v>0</v>
      </c>
      <c r="G35" s="88">
        <f t="shared" si="3"/>
        <v>1</v>
      </c>
      <c r="H35" s="88">
        <f t="shared" si="4"/>
        <v>0</v>
      </c>
    </row>
    <row r="36" spans="1:8" x14ac:dyDescent="0.3">
      <c r="A36" s="101">
        <v>82</v>
      </c>
      <c r="B36" s="22">
        <v>82</v>
      </c>
      <c r="C36" s="56" t="s">
        <v>955</v>
      </c>
      <c r="D36" s="1" t="str">
        <f t="shared" si="0"/>
        <v>ok</v>
      </c>
      <c r="E36" s="88">
        <f t="shared" si="1"/>
        <v>0</v>
      </c>
      <c r="F36" s="88">
        <f t="shared" si="2"/>
        <v>1</v>
      </c>
      <c r="G36" s="88">
        <f t="shared" si="3"/>
        <v>0</v>
      </c>
      <c r="H36" s="88">
        <f t="shared" si="4"/>
        <v>0</v>
      </c>
    </row>
    <row r="37" spans="1:8" x14ac:dyDescent="0.3">
      <c r="A37" s="101">
        <v>84</v>
      </c>
      <c r="B37" s="22">
        <v>84</v>
      </c>
      <c r="C37" s="56" t="s">
        <v>955</v>
      </c>
      <c r="D37" s="1" t="str">
        <f t="shared" si="0"/>
        <v>ok</v>
      </c>
      <c r="E37" s="88">
        <f t="shared" si="1"/>
        <v>0</v>
      </c>
      <c r="F37" s="88">
        <f t="shared" si="2"/>
        <v>1</v>
      </c>
      <c r="G37" s="88">
        <f t="shared" si="3"/>
        <v>0</v>
      </c>
      <c r="H37" s="88">
        <f t="shared" si="4"/>
        <v>0</v>
      </c>
    </row>
    <row r="38" spans="1:8" x14ac:dyDescent="0.3">
      <c r="A38" s="101">
        <v>89</v>
      </c>
      <c r="B38" s="22">
        <v>89</v>
      </c>
      <c r="C38" s="56" t="s">
        <v>955</v>
      </c>
      <c r="D38" s="1" t="str">
        <f t="shared" si="0"/>
        <v>ok</v>
      </c>
      <c r="E38" s="88">
        <f t="shared" si="1"/>
        <v>0</v>
      </c>
      <c r="F38" s="88">
        <f t="shared" si="2"/>
        <v>1</v>
      </c>
      <c r="G38" s="88">
        <f t="shared" si="3"/>
        <v>0</v>
      </c>
      <c r="H38" s="88">
        <f t="shared" si="4"/>
        <v>0</v>
      </c>
    </row>
    <row r="39" spans="1:8" x14ac:dyDescent="0.3">
      <c r="A39" s="101">
        <v>91</v>
      </c>
      <c r="B39" s="22">
        <v>91</v>
      </c>
      <c r="C39" s="23" t="s">
        <v>953</v>
      </c>
      <c r="D39" s="1" t="str">
        <f t="shared" si="0"/>
        <v>ok</v>
      </c>
      <c r="E39" s="88">
        <f t="shared" si="1"/>
        <v>1</v>
      </c>
      <c r="F39" s="88">
        <f t="shared" si="2"/>
        <v>0</v>
      </c>
      <c r="G39" s="88">
        <f t="shared" si="3"/>
        <v>0</v>
      </c>
      <c r="H39" s="88">
        <f t="shared" si="4"/>
        <v>0</v>
      </c>
    </row>
    <row r="40" spans="1:8" x14ac:dyDescent="0.3">
      <c r="A40" s="101">
        <v>101</v>
      </c>
      <c r="B40" s="22">
        <v>101</v>
      </c>
      <c r="C40" s="23" t="s">
        <v>953</v>
      </c>
      <c r="D40" s="1" t="str">
        <f t="shared" si="0"/>
        <v>ok</v>
      </c>
      <c r="E40" s="88">
        <f t="shared" si="1"/>
        <v>1</v>
      </c>
      <c r="F40" s="88">
        <f t="shared" si="2"/>
        <v>0</v>
      </c>
      <c r="G40" s="88">
        <f t="shared" si="3"/>
        <v>0</v>
      </c>
      <c r="H40" s="88">
        <f t="shared" si="4"/>
        <v>0</v>
      </c>
    </row>
    <row r="41" spans="1:8" x14ac:dyDescent="0.3">
      <c r="A41" s="101">
        <v>104</v>
      </c>
      <c r="B41" s="22">
        <v>104</v>
      </c>
      <c r="C41" s="24" t="s">
        <v>954</v>
      </c>
      <c r="D41" s="1" t="str">
        <f t="shared" si="0"/>
        <v>ok</v>
      </c>
      <c r="E41" s="88">
        <f t="shared" si="1"/>
        <v>0</v>
      </c>
      <c r="F41" s="88">
        <f t="shared" si="2"/>
        <v>0</v>
      </c>
      <c r="G41" s="88">
        <f t="shared" si="3"/>
        <v>1</v>
      </c>
      <c r="H41" s="88">
        <f t="shared" si="4"/>
        <v>0</v>
      </c>
    </row>
    <row r="42" spans="1:8" x14ac:dyDescent="0.3">
      <c r="A42" s="101">
        <v>116</v>
      </c>
      <c r="B42" s="22">
        <v>116</v>
      </c>
      <c r="C42" s="24" t="s">
        <v>954</v>
      </c>
      <c r="D42" s="1" t="str">
        <f t="shared" si="0"/>
        <v>ok</v>
      </c>
      <c r="E42" s="88">
        <f t="shared" si="1"/>
        <v>0</v>
      </c>
      <c r="F42" s="88">
        <f t="shared" si="2"/>
        <v>0</v>
      </c>
      <c r="G42" s="88">
        <f t="shared" si="3"/>
        <v>1</v>
      </c>
      <c r="H42" s="88">
        <f t="shared" si="4"/>
        <v>0</v>
      </c>
    </row>
    <row r="43" spans="1:8" x14ac:dyDescent="0.3">
      <c r="A43" s="101">
        <v>118</v>
      </c>
      <c r="B43" s="22">
        <v>118</v>
      </c>
      <c r="C43" s="24" t="s">
        <v>954</v>
      </c>
      <c r="D43" s="1" t="str">
        <f t="shared" si="0"/>
        <v>ok</v>
      </c>
      <c r="E43" s="88">
        <f t="shared" si="1"/>
        <v>0</v>
      </c>
      <c r="F43" s="88">
        <f t="shared" si="2"/>
        <v>0</v>
      </c>
      <c r="G43" s="88">
        <f t="shared" si="3"/>
        <v>1</v>
      </c>
      <c r="H43" s="88">
        <f t="shared" si="4"/>
        <v>0</v>
      </c>
    </row>
    <row r="44" spans="1:8" x14ac:dyDescent="0.3">
      <c r="A44" s="101">
        <v>119</v>
      </c>
      <c r="B44" s="22">
        <v>119</v>
      </c>
      <c r="C44" s="23" t="s">
        <v>953</v>
      </c>
      <c r="D44" s="1" t="str">
        <f t="shared" si="0"/>
        <v>ok</v>
      </c>
      <c r="E44" s="88">
        <f t="shared" si="1"/>
        <v>1</v>
      </c>
      <c r="F44" s="88">
        <f t="shared" si="2"/>
        <v>0</v>
      </c>
      <c r="G44" s="88">
        <f t="shared" si="3"/>
        <v>0</v>
      </c>
      <c r="H44" s="88">
        <f t="shared" si="4"/>
        <v>0</v>
      </c>
    </row>
    <row r="45" spans="1:8" x14ac:dyDescent="0.3">
      <c r="A45" s="101">
        <v>120</v>
      </c>
      <c r="B45" s="22">
        <v>120</v>
      </c>
      <c r="C45" s="56" t="s">
        <v>955</v>
      </c>
      <c r="D45" s="1" t="str">
        <f t="shared" si="0"/>
        <v>ok</v>
      </c>
      <c r="E45" s="88">
        <f t="shared" si="1"/>
        <v>0</v>
      </c>
      <c r="F45" s="88">
        <f t="shared" si="2"/>
        <v>1</v>
      </c>
      <c r="G45" s="88">
        <f t="shared" si="3"/>
        <v>0</v>
      </c>
      <c r="H45" s="88">
        <f t="shared" si="4"/>
        <v>0</v>
      </c>
    </row>
    <row r="46" spans="1:8" x14ac:dyDescent="0.3">
      <c r="A46" s="101">
        <v>123</v>
      </c>
      <c r="B46" s="22">
        <v>123</v>
      </c>
      <c r="C46" s="56" t="s">
        <v>955</v>
      </c>
      <c r="D46" s="1" t="str">
        <f t="shared" si="0"/>
        <v>ok</v>
      </c>
      <c r="E46" s="88">
        <f t="shared" si="1"/>
        <v>0</v>
      </c>
      <c r="F46" s="88">
        <f t="shared" si="2"/>
        <v>1</v>
      </c>
      <c r="G46" s="88">
        <f t="shared" si="3"/>
        <v>0</v>
      </c>
      <c r="H46" s="88">
        <f t="shared" si="4"/>
        <v>0</v>
      </c>
    </row>
    <row r="47" spans="1:8" x14ac:dyDescent="0.3">
      <c r="A47" s="101">
        <v>124</v>
      </c>
      <c r="B47" s="22">
        <v>124</v>
      </c>
      <c r="C47" s="56" t="s">
        <v>955</v>
      </c>
      <c r="D47" s="1" t="str">
        <f t="shared" si="0"/>
        <v>ok</v>
      </c>
      <c r="E47" s="88">
        <f t="shared" si="1"/>
        <v>0</v>
      </c>
      <c r="F47" s="88">
        <f t="shared" si="2"/>
        <v>1</v>
      </c>
      <c r="G47" s="88">
        <f t="shared" si="3"/>
        <v>0</v>
      </c>
      <c r="H47" s="88">
        <f t="shared" si="4"/>
        <v>0</v>
      </c>
    </row>
    <row r="48" spans="1:8" x14ac:dyDescent="0.3">
      <c r="A48" s="101">
        <v>131</v>
      </c>
      <c r="B48" s="22">
        <v>131</v>
      </c>
      <c r="C48" s="56" t="s">
        <v>955</v>
      </c>
      <c r="D48" s="1" t="str">
        <f t="shared" si="0"/>
        <v>ok</v>
      </c>
      <c r="E48" s="88">
        <f t="shared" si="1"/>
        <v>0</v>
      </c>
      <c r="F48" s="88">
        <f t="shared" si="2"/>
        <v>1</v>
      </c>
      <c r="G48" s="88">
        <f t="shared" si="3"/>
        <v>0</v>
      </c>
      <c r="H48" s="88">
        <f t="shared" si="4"/>
        <v>0</v>
      </c>
    </row>
    <row r="49" spans="1:8" x14ac:dyDescent="0.3">
      <c r="A49" s="101">
        <v>138</v>
      </c>
      <c r="B49" s="22">
        <v>138</v>
      </c>
      <c r="C49" s="24" t="s">
        <v>954</v>
      </c>
      <c r="D49" s="1" t="str">
        <f t="shared" si="0"/>
        <v>ok</v>
      </c>
      <c r="E49" s="88">
        <f t="shared" si="1"/>
        <v>0</v>
      </c>
      <c r="F49" s="88">
        <f t="shared" si="2"/>
        <v>0</v>
      </c>
      <c r="G49" s="88">
        <f t="shared" si="3"/>
        <v>1</v>
      </c>
      <c r="H49" s="88">
        <f t="shared" si="4"/>
        <v>0</v>
      </c>
    </row>
    <row r="50" spans="1:8" x14ac:dyDescent="0.3">
      <c r="A50" s="101">
        <v>140</v>
      </c>
      <c r="B50" s="22">
        <v>140</v>
      </c>
      <c r="C50" s="24" t="s">
        <v>954</v>
      </c>
      <c r="D50" s="1" t="str">
        <f t="shared" si="0"/>
        <v>ok</v>
      </c>
      <c r="E50" s="88">
        <f t="shared" si="1"/>
        <v>0</v>
      </c>
      <c r="F50" s="88">
        <f t="shared" si="2"/>
        <v>0</v>
      </c>
      <c r="G50" s="88">
        <f t="shared" si="3"/>
        <v>1</v>
      </c>
      <c r="H50" s="88">
        <f t="shared" si="4"/>
        <v>0</v>
      </c>
    </row>
    <row r="51" spans="1:8" x14ac:dyDescent="0.3">
      <c r="A51" s="101">
        <v>143</v>
      </c>
      <c r="B51" s="22">
        <v>143</v>
      </c>
      <c r="C51" s="24" t="s">
        <v>954</v>
      </c>
      <c r="D51" s="1" t="str">
        <f t="shared" si="0"/>
        <v>ok</v>
      </c>
      <c r="E51" s="88">
        <f t="shared" si="1"/>
        <v>0</v>
      </c>
      <c r="F51" s="88">
        <f t="shared" si="2"/>
        <v>0</v>
      </c>
      <c r="G51" s="88">
        <f t="shared" si="3"/>
        <v>1</v>
      </c>
      <c r="H51" s="88">
        <f t="shared" si="4"/>
        <v>0</v>
      </c>
    </row>
    <row r="52" spans="1:8" x14ac:dyDescent="0.3">
      <c r="A52" s="101">
        <v>148</v>
      </c>
      <c r="B52" s="22">
        <v>148</v>
      </c>
      <c r="C52" s="23" t="s">
        <v>953</v>
      </c>
      <c r="D52" s="1" t="str">
        <f t="shared" si="0"/>
        <v>ok</v>
      </c>
      <c r="E52" s="88">
        <f t="shared" si="1"/>
        <v>1</v>
      </c>
      <c r="F52" s="88">
        <f t="shared" si="2"/>
        <v>0</v>
      </c>
      <c r="G52" s="88">
        <f t="shared" si="3"/>
        <v>0</v>
      </c>
      <c r="H52" s="88">
        <f t="shared" si="4"/>
        <v>0</v>
      </c>
    </row>
    <row r="53" spans="1:8" x14ac:dyDescent="0.3">
      <c r="A53" s="101">
        <v>153</v>
      </c>
      <c r="B53" s="22">
        <v>153</v>
      </c>
      <c r="C53" s="23" t="s">
        <v>953</v>
      </c>
      <c r="D53" s="1" t="str">
        <f t="shared" si="0"/>
        <v>ok</v>
      </c>
      <c r="E53" s="88">
        <f t="shared" si="1"/>
        <v>1</v>
      </c>
      <c r="F53" s="88">
        <f t="shared" si="2"/>
        <v>0</v>
      </c>
      <c r="G53" s="88">
        <f t="shared" si="3"/>
        <v>0</v>
      </c>
      <c r="H53" s="88">
        <f t="shared" si="4"/>
        <v>0</v>
      </c>
    </row>
    <row r="54" spans="1:8" x14ac:dyDescent="0.3">
      <c r="A54" s="101">
        <v>155</v>
      </c>
      <c r="B54" s="22">
        <v>155</v>
      </c>
      <c r="C54" s="24" t="s">
        <v>954</v>
      </c>
      <c r="D54" s="1" t="str">
        <f t="shared" si="0"/>
        <v>ok</v>
      </c>
      <c r="E54" s="88">
        <f t="shared" si="1"/>
        <v>0</v>
      </c>
      <c r="F54" s="88">
        <f t="shared" si="2"/>
        <v>0</v>
      </c>
      <c r="G54" s="88">
        <f t="shared" si="3"/>
        <v>1</v>
      </c>
      <c r="H54" s="88">
        <f t="shared" si="4"/>
        <v>0</v>
      </c>
    </row>
    <row r="55" spans="1:8" x14ac:dyDescent="0.3">
      <c r="A55" s="101">
        <v>162</v>
      </c>
      <c r="B55" s="22">
        <v>162</v>
      </c>
      <c r="C55" s="56" t="s">
        <v>955</v>
      </c>
      <c r="D55" s="1" t="str">
        <f t="shared" si="0"/>
        <v>ok</v>
      </c>
      <c r="E55" s="88">
        <f t="shared" si="1"/>
        <v>0</v>
      </c>
      <c r="F55" s="88">
        <f t="shared" si="2"/>
        <v>1</v>
      </c>
      <c r="G55" s="88">
        <f t="shared" si="3"/>
        <v>0</v>
      </c>
      <c r="H55" s="88">
        <f t="shared" si="4"/>
        <v>0</v>
      </c>
    </row>
    <row r="56" spans="1:8" x14ac:dyDescent="0.3">
      <c r="A56" s="101">
        <v>167</v>
      </c>
      <c r="B56" s="22">
        <v>167</v>
      </c>
      <c r="C56" s="56" t="s">
        <v>955</v>
      </c>
      <c r="D56" s="1" t="str">
        <f t="shared" si="0"/>
        <v>ok</v>
      </c>
      <c r="E56" s="88">
        <f t="shared" si="1"/>
        <v>0</v>
      </c>
      <c r="F56" s="88">
        <f t="shared" si="2"/>
        <v>1</v>
      </c>
      <c r="G56" s="88">
        <f t="shared" si="3"/>
        <v>0</v>
      </c>
      <c r="H56" s="88">
        <f t="shared" si="4"/>
        <v>0</v>
      </c>
    </row>
    <row r="57" spans="1:8" x14ac:dyDescent="0.3">
      <c r="A57" s="101">
        <v>171</v>
      </c>
      <c r="B57" s="22">
        <v>171</v>
      </c>
      <c r="C57" s="56" t="s">
        <v>955</v>
      </c>
      <c r="D57" s="1" t="str">
        <f t="shared" si="0"/>
        <v>ok</v>
      </c>
      <c r="E57" s="88">
        <f t="shared" si="1"/>
        <v>0</v>
      </c>
      <c r="F57" s="88">
        <f t="shared" si="2"/>
        <v>1</v>
      </c>
      <c r="G57" s="88">
        <f t="shared" si="3"/>
        <v>0</v>
      </c>
      <c r="H57" s="88">
        <f t="shared" si="4"/>
        <v>0</v>
      </c>
    </row>
    <row r="58" spans="1:8" x14ac:dyDescent="0.3">
      <c r="A58" s="101">
        <v>178</v>
      </c>
      <c r="B58" s="22">
        <v>178</v>
      </c>
      <c r="C58" s="56" t="s">
        <v>955</v>
      </c>
      <c r="D58" s="1" t="str">
        <f t="shared" si="0"/>
        <v>ok</v>
      </c>
      <c r="E58" s="88">
        <f t="shared" si="1"/>
        <v>0</v>
      </c>
      <c r="F58" s="88">
        <f t="shared" si="2"/>
        <v>1</v>
      </c>
      <c r="G58" s="88">
        <f t="shared" si="3"/>
        <v>0</v>
      </c>
      <c r="H58" s="88">
        <f t="shared" si="4"/>
        <v>0</v>
      </c>
    </row>
    <row r="59" spans="1:8" x14ac:dyDescent="0.3">
      <c r="A59" s="101">
        <v>191</v>
      </c>
      <c r="B59" s="22">
        <v>191</v>
      </c>
      <c r="C59" s="24" t="s">
        <v>954</v>
      </c>
      <c r="D59" s="1" t="str">
        <f t="shared" si="0"/>
        <v>ok</v>
      </c>
      <c r="E59" s="88">
        <f t="shared" si="1"/>
        <v>0</v>
      </c>
      <c r="F59" s="88">
        <f t="shared" si="2"/>
        <v>0</v>
      </c>
      <c r="G59" s="88">
        <f t="shared" si="3"/>
        <v>1</v>
      </c>
      <c r="H59" s="88">
        <f t="shared" si="4"/>
        <v>0</v>
      </c>
    </row>
    <row r="60" spans="1:8" x14ac:dyDescent="0.3">
      <c r="A60" s="101">
        <v>193</v>
      </c>
      <c r="B60" s="22">
        <v>193</v>
      </c>
      <c r="C60" s="93" t="s">
        <v>956</v>
      </c>
      <c r="D60" s="1" t="str">
        <f t="shared" si="0"/>
        <v>ok</v>
      </c>
      <c r="E60" s="88">
        <f t="shared" si="1"/>
        <v>0</v>
      </c>
      <c r="F60" s="88">
        <f t="shared" si="2"/>
        <v>0</v>
      </c>
      <c r="G60" s="88">
        <f t="shared" si="3"/>
        <v>0</v>
      </c>
      <c r="H60" s="88">
        <f t="shared" si="4"/>
        <v>1</v>
      </c>
    </row>
    <row r="61" spans="1:8" x14ac:dyDescent="0.3">
      <c r="A61" s="101">
        <v>198</v>
      </c>
      <c r="B61" s="22">
        <v>198</v>
      </c>
      <c r="C61" s="93" t="s">
        <v>956</v>
      </c>
      <c r="D61" s="1" t="str">
        <f t="shared" si="0"/>
        <v>ok</v>
      </c>
      <c r="E61" s="88">
        <f t="shared" si="1"/>
        <v>0</v>
      </c>
      <c r="F61" s="88">
        <f t="shared" si="2"/>
        <v>0</v>
      </c>
      <c r="G61" s="88">
        <f t="shared" si="3"/>
        <v>0</v>
      </c>
      <c r="H61" s="88">
        <f t="shared" si="4"/>
        <v>1</v>
      </c>
    </row>
    <row r="62" spans="1:8" x14ac:dyDescent="0.3">
      <c r="A62" s="101">
        <v>202</v>
      </c>
      <c r="B62" s="22">
        <v>202</v>
      </c>
      <c r="C62" s="56" t="s">
        <v>955</v>
      </c>
      <c r="D62" s="1" t="str">
        <f t="shared" si="0"/>
        <v>ok</v>
      </c>
      <c r="E62" s="88">
        <f t="shared" si="1"/>
        <v>0</v>
      </c>
      <c r="F62" s="88">
        <f t="shared" si="2"/>
        <v>1</v>
      </c>
      <c r="G62" s="88">
        <f t="shared" si="3"/>
        <v>0</v>
      </c>
      <c r="H62" s="88">
        <f t="shared" si="4"/>
        <v>0</v>
      </c>
    </row>
    <row r="63" spans="1:8" x14ac:dyDescent="0.3">
      <c r="A63" s="101">
        <v>203</v>
      </c>
      <c r="B63" s="22">
        <v>203</v>
      </c>
      <c r="C63" s="23" t="s">
        <v>953</v>
      </c>
      <c r="D63" s="1" t="str">
        <f t="shared" si="0"/>
        <v>ok</v>
      </c>
      <c r="E63" s="88">
        <f t="shared" si="1"/>
        <v>1</v>
      </c>
      <c r="F63" s="88">
        <f t="shared" si="2"/>
        <v>0</v>
      </c>
      <c r="G63" s="88">
        <f t="shared" si="3"/>
        <v>0</v>
      </c>
      <c r="H63" s="88">
        <f t="shared" si="4"/>
        <v>0</v>
      </c>
    </row>
    <row r="64" spans="1:8" x14ac:dyDescent="0.3">
      <c r="A64" s="101">
        <v>204</v>
      </c>
      <c r="B64" s="22">
        <v>204</v>
      </c>
      <c r="C64" s="56" t="s">
        <v>955</v>
      </c>
      <c r="D64" s="1" t="str">
        <f t="shared" si="0"/>
        <v>ok</v>
      </c>
      <c r="E64" s="88">
        <f t="shared" si="1"/>
        <v>0</v>
      </c>
      <c r="F64" s="88">
        <f t="shared" si="2"/>
        <v>1</v>
      </c>
      <c r="G64" s="88">
        <f t="shared" si="3"/>
        <v>0</v>
      </c>
      <c r="H64" s="88">
        <f t="shared" si="4"/>
        <v>0</v>
      </c>
    </row>
    <row r="65" spans="1:8" x14ac:dyDescent="0.3">
      <c r="A65" s="101">
        <v>206</v>
      </c>
      <c r="B65" s="22">
        <v>206</v>
      </c>
      <c r="C65" s="24" t="s">
        <v>954</v>
      </c>
      <c r="D65" s="1" t="str">
        <f t="shared" si="0"/>
        <v>ok</v>
      </c>
      <c r="E65" s="88">
        <f t="shared" si="1"/>
        <v>0</v>
      </c>
      <c r="F65" s="88">
        <f t="shared" si="2"/>
        <v>0</v>
      </c>
      <c r="G65" s="88">
        <f t="shared" si="3"/>
        <v>1</v>
      </c>
      <c r="H65" s="88">
        <f t="shared" si="4"/>
        <v>0</v>
      </c>
    </row>
    <row r="66" spans="1:8" x14ac:dyDescent="0.3">
      <c r="A66" s="101">
        <v>215</v>
      </c>
      <c r="B66" s="22">
        <v>215</v>
      </c>
      <c r="C66" s="56" t="s">
        <v>955</v>
      </c>
      <c r="D66" s="1" t="str">
        <f t="shared" si="0"/>
        <v>ok</v>
      </c>
      <c r="E66" s="88">
        <f t="shared" si="1"/>
        <v>0</v>
      </c>
      <c r="F66" s="88">
        <f t="shared" si="2"/>
        <v>1</v>
      </c>
      <c r="G66" s="88">
        <f t="shared" si="3"/>
        <v>0</v>
      </c>
      <c r="H66" s="88">
        <f t="shared" si="4"/>
        <v>0</v>
      </c>
    </row>
    <row r="67" spans="1:8" x14ac:dyDescent="0.3">
      <c r="A67" s="101">
        <v>228</v>
      </c>
      <c r="B67" s="22">
        <v>228</v>
      </c>
      <c r="C67" s="23" t="s">
        <v>953</v>
      </c>
      <c r="D67" s="1" t="str">
        <f t="shared" si="0"/>
        <v>ok</v>
      </c>
      <c r="E67" s="88">
        <f t="shared" si="1"/>
        <v>1</v>
      </c>
      <c r="F67" s="88">
        <f t="shared" si="2"/>
        <v>0</v>
      </c>
      <c r="G67" s="88">
        <f t="shared" si="3"/>
        <v>0</v>
      </c>
      <c r="H67" s="88">
        <f t="shared" si="4"/>
        <v>0</v>
      </c>
    </row>
    <row r="68" spans="1:8" x14ac:dyDescent="0.3">
      <c r="A68" s="101">
        <v>230</v>
      </c>
      <c r="B68" s="22">
        <v>230</v>
      </c>
      <c r="C68" s="93" t="s">
        <v>956</v>
      </c>
      <c r="D68" s="1" t="str">
        <f t="shared" si="0"/>
        <v>ok</v>
      </c>
      <c r="E68" s="88">
        <f t="shared" si="1"/>
        <v>0</v>
      </c>
      <c r="F68" s="88">
        <f t="shared" si="2"/>
        <v>0</v>
      </c>
      <c r="G68" s="88">
        <f t="shared" si="3"/>
        <v>0</v>
      </c>
      <c r="H68" s="88">
        <f t="shared" si="4"/>
        <v>1</v>
      </c>
    </row>
    <row r="69" spans="1:8" x14ac:dyDescent="0.3">
      <c r="A69" s="101">
        <v>232</v>
      </c>
      <c r="B69" s="22">
        <v>232</v>
      </c>
      <c r="C69" s="23" t="s">
        <v>953</v>
      </c>
      <c r="D69" s="1" t="str">
        <f t="shared" si="0"/>
        <v>ok</v>
      </c>
      <c r="E69" s="88">
        <f t="shared" si="1"/>
        <v>1</v>
      </c>
      <c r="F69" s="88">
        <f t="shared" si="2"/>
        <v>0</v>
      </c>
      <c r="G69" s="88">
        <f t="shared" si="3"/>
        <v>0</v>
      </c>
      <c r="H69" s="88">
        <f t="shared" si="4"/>
        <v>0</v>
      </c>
    </row>
    <row r="70" spans="1:8" x14ac:dyDescent="0.3">
      <c r="A70" s="101">
        <v>235</v>
      </c>
      <c r="B70" s="22">
        <v>235</v>
      </c>
      <c r="C70" s="56" t="s">
        <v>955</v>
      </c>
      <c r="D70" s="1" t="str">
        <f t="shared" si="0"/>
        <v>ok</v>
      </c>
      <c r="E70" s="88">
        <f t="shared" si="1"/>
        <v>0</v>
      </c>
      <c r="F70" s="88">
        <f t="shared" si="2"/>
        <v>1</v>
      </c>
      <c r="G70" s="88">
        <f t="shared" si="3"/>
        <v>0</v>
      </c>
      <c r="H70" s="88">
        <f t="shared" si="4"/>
        <v>0</v>
      </c>
    </row>
    <row r="71" spans="1:8" x14ac:dyDescent="0.3">
      <c r="A71" s="101">
        <v>240</v>
      </c>
      <c r="B71" s="22">
        <v>240</v>
      </c>
      <c r="C71" s="24" t="s">
        <v>954</v>
      </c>
      <c r="D71" s="1" t="str">
        <f t="shared" si="0"/>
        <v>ok</v>
      </c>
      <c r="E71" s="88">
        <f t="shared" si="1"/>
        <v>0</v>
      </c>
      <c r="F71" s="88">
        <f t="shared" si="2"/>
        <v>0</v>
      </c>
      <c r="G71" s="88">
        <f t="shared" si="3"/>
        <v>1</v>
      </c>
      <c r="H71" s="88">
        <f t="shared" si="4"/>
        <v>0</v>
      </c>
    </row>
    <row r="72" spans="1:8" x14ac:dyDescent="0.3">
      <c r="A72" s="101">
        <v>253</v>
      </c>
      <c r="B72" s="79">
        <v>253</v>
      </c>
      <c r="C72" s="56" t="s">
        <v>955</v>
      </c>
      <c r="D72" s="1" t="str">
        <f t="shared" si="0"/>
        <v>ok</v>
      </c>
      <c r="E72" s="88">
        <f t="shared" si="1"/>
        <v>0</v>
      </c>
      <c r="F72" s="88">
        <f t="shared" si="2"/>
        <v>1</v>
      </c>
      <c r="G72" s="88">
        <f t="shared" si="3"/>
        <v>0</v>
      </c>
      <c r="H72" s="88">
        <f t="shared" si="4"/>
        <v>0</v>
      </c>
    </row>
    <row r="73" spans="1:8" x14ac:dyDescent="0.3">
      <c r="A73" s="101">
        <v>259</v>
      </c>
      <c r="B73" s="22">
        <v>259</v>
      </c>
      <c r="C73" s="24" t="s">
        <v>954</v>
      </c>
      <c r="D73" s="1" t="str">
        <f t="shared" si="0"/>
        <v>ok</v>
      </c>
      <c r="E73" s="88">
        <f t="shared" si="1"/>
        <v>0</v>
      </c>
      <c r="F73" s="88">
        <f t="shared" si="2"/>
        <v>0</v>
      </c>
      <c r="G73" s="88">
        <f t="shared" si="3"/>
        <v>1</v>
      </c>
      <c r="H73" s="88">
        <f t="shared" si="4"/>
        <v>0</v>
      </c>
    </row>
    <row r="74" spans="1:8" x14ac:dyDescent="0.3">
      <c r="A74" s="101">
        <v>269</v>
      </c>
      <c r="B74" s="22">
        <v>269</v>
      </c>
      <c r="C74" s="23" t="s">
        <v>953</v>
      </c>
      <c r="D74" s="1" t="str">
        <f t="shared" si="0"/>
        <v>ok</v>
      </c>
      <c r="E74" s="88">
        <f t="shared" si="1"/>
        <v>1</v>
      </c>
      <c r="F74" s="88">
        <f t="shared" si="2"/>
        <v>0</v>
      </c>
      <c r="G74" s="88">
        <f t="shared" si="3"/>
        <v>0</v>
      </c>
      <c r="H74" s="88">
        <f t="shared" si="4"/>
        <v>0</v>
      </c>
    </row>
    <row r="75" spans="1:8" x14ac:dyDescent="0.3">
      <c r="A75" s="101">
        <v>271</v>
      </c>
      <c r="B75" s="22">
        <v>271</v>
      </c>
      <c r="C75" s="56" t="s">
        <v>955</v>
      </c>
      <c r="D75" s="1" t="str">
        <f t="shared" si="0"/>
        <v>ok</v>
      </c>
      <c r="E75" s="88">
        <f t="shared" si="1"/>
        <v>0</v>
      </c>
      <c r="F75" s="88">
        <f t="shared" si="2"/>
        <v>1</v>
      </c>
      <c r="G75" s="88">
        <f t="shared" si="3"/>
        <v>0</v>
      </c>
      <c r="H75" s="88">
        <f t="shared" si="4"/>
        <v>0</v>
      </c>
    </row>
    <row r="76" spans="1:8" x14ac:dyDescent="0.3">
      <c r="A76" s="101">
        <v>273</v>
      </c>
      <c r="B76" s="22">
        <v>273</v>
      </c>
      <c r="C76" s="24" t="s">
        <v>954</v>
      </c>
      <c r="D76" s="1" t="str">
        <f t="shared" si="0"/>
        <v>ok</v>
      </c>
      <c r="E76" s="88">
        <f t="shared" si="1"/>
        <v>0</v>
      </c>
      <c r="F76" s="88">
        <f t="shared" si="2"/>
        <v>0</v>
      </c>
      <c r="G76" s="88">
        <f t="shared" si="3"/>
        <v>1</v>
      </c>
      <c r="H76" s="88">
        <f t="shared" si="4"/>
        <v>0</v>
      </c>
    </row>
    <row r="77" spans="1:8" x14ac:dyDescent="0.3">
      <c r="A77" s="101">
        <v>275</v>
      </c>
      <c r="B77" s="22">
        <v>275</v>
      </c>
      <c r="C77" s="56" t="s">
        <v>955</v>
      </c>
      <c r="D77" s="1" t="str">
        <f t="shared" si="0"/>
        <v>ok</v>
      </c>
      <c r="E77" s="88">
        <f t="shared" si="1"/>
        <v>0</v>
      </c>
      <c r="F77" s="88">
        <f t="shared" si="2"/>
        <v>1</v>
      </c>
      <c r="G77" s="88">
        <f t="shared" si="3"/>
        <v>0</v>
      </c>
      <c r="H77" s="88">
        <f t="shared" si="4"/>
        <v>0</v>
      </c>
    </row>
    <row r="78" spans="1:8" x14ac:dyDescent="0.3">
      <c r="A78" s="101">
        <v>278</v>
      </c>
      <c r="B78" s="22">
        <v>278</v>
      </c>
      <c r="C78" s="24" t="s">
        <v>954</v>
      </c>
      <c r="D78" s="1" t="str">
        <f t="shared" si="0"/>
        <v>ok</v>
      </c>
      <c r="E78" s="88">
        <f t="shared" si="1"/>
        <v>0</v>
      </c>
      <c r="F78" s="88">
        <f t="shared" si="2"/>
        <v>0</v>
      </c>
      <c r="G78" s="88">
        <f t="shared" si="3"/>
        <v>1</v>
      </c>
      <c r="H78" s="88">
        <f t="shared" si="4"/>
        <v>0</v>
      </c>
    </row>
    <row r="79" spans="1:8" x14ac:dyDescent="0.3">
      <c r="A79" s="101">
        <v>283</v>
      </c>
      <c r="B79" s="22">
        <v>283</v>
      </c>
      <c r="C79" s="23" t="s">
        <v>953</v>
      </c>
      <c r="D79" s="1" t="str">
        <f t="shared" si="0"/>
        <v>ok</v>
      </c>
      <c r="E79" s="88">
        <f t="shared" si="1"/>
        <v>1</v>
      </c>
      <c r="F79" s="88">
        <f t="shared" si="2"/>
        <v>0</v>
      </c>
      <c r="G79" s="88">
        <f t="shared" si="3"/>
        <v>0</v>
      </c>
      <c r="H79" s="88">
        <f t="shared" si="4"/>
        <v>0</v>
      </c>
    </row>
    <row r="80" spans="1:8" x14ac:dyDescent="0.3">
      <c r="A80" s="101">
        <v>289</v>
      </c>
      <c r="B80" s="22">
        <v>289</v>
      </c>
      <c r="C80" s="56" t="s">
        <v>955</v>
      </c>
      <c r="D80" s="1" t="str">
        <f t="shared" si="0"/>
        <v>ok</v>
      </c>
      <c r="E80" s="88">
        <f t="shared" si="1"/>
        <v>0</v>
      </c>
      <c r="F80" s="88">
        <f t="shared" si="2"/>
        <v>1</v>
      </c>
      <c r="G80" s="88">
        <f t="shared" si="3"/>
        <v>0</v>
      </c>
      <c r="H80" s="88">
        <f t="shared" si="4"/>
        <v>0</v>
      </c>
    </row>
    <row r="81" spans="1:8" x14ac:dyDescent="0.3">
      <c r="A81" s="101">
        <v>299</v>
      </c>
      <c r="B81" s="22">
        <v>299</v>
      </c>
      <c r="C81" s="56" t="s">
        <v>955</v>
      </c>
      <c r="D81" s="1" t="str">
        <f t="shared" si="0"/>
        <v>ok</v>
      </c>
      <c r="E81" s="88">
        <f t="shared" si="1"/>
        <v>0</v>
      </c>
      <c r="F81" s="88">
        <f t="shared" si="2"/>
        <v>1</v>
      </c>
      <c r="G81" s="88">
        <f t="shared" si="3"/>
        <v>0</v>
      </c>
      <c r="H81" s="88">
        <f t="shared" si="4"/>
        <v>0</v>
      </c>
    </row>
    <row r="82" spans="1:8" x14ac:dyDescent="0.3">
      <c r="A82" s="101">
        <v>302</v>
      </c>
      <c r="B82" s="22">
        <v>302</v>
      </c>
      <c r="C82" s="24" t="s">
        <v>954</v>
      </c>
      <c r="D82" s="1" t="str">
        <f t="shared" ref="D82:D125" si="5">IF(B82=A82,"ok","erro")</f>
        <v>ok</v>
      </c>
      <c r="E82" s="88">
        <f t="shared" ref="E82:E125" si="6">IF(C82="NP",1,0)</f>
        <v>0</v>
      </c>
      <c r="F82" s="88">
        <f t="shared" ref="F82:F125" si="7">IF(C82="P",1,0)</f>
        <v>0</v>
      </c>
      <c r="G82" s="88">
        <f t="shared" ref="G82:G125" si="8">IF(C82="MC",1,0)</f>
        <v>1</v>
      </c>
      <c r="H82" s="88">
        <f t="shared" ref="H82:H125" si="9">IF(C82="MC &amp; P",1,0)</f>
        <v>0</v>
      </c>
    </row>
    <row r="83" spans="1:8" x14ac:dyDescent="0.3">
      <c r="A83" s="101">
        <v>303</v>
      </c>
      <c r="B83" s="22">
        <v>303</v>
      </c>
      <c r="C83" s="24" t="s">
        <v>954</v>
      </c>
      <c r="D83" s="1" t="str">
        <f t="shared" si="5"/>
        <v>ok</v>
      </c>
      <c r="E83" s="88">
        <f t="shared" si="6"/>
        <v>0</v>
      </c>
      <c r="F83" s="88">
        <f t="shared" si="7"/>
        <v>0</v>
      </c>
      <c r="G83" s="88">
        <f t="shared" si="8"/>
        <v>1</v>
      </c>
      <c r="H83" s="88">
        <f t="shared" si="9"/>
        <v>0</v>
      </c>
    </row>
    <row r="84" spans="1:8" x14ac:dyDescent="0.3">
      <c r="A84" s="101">
        <v>312</v>
      </c>
      <c r="B84" s="22">
        <v>312</v>
      </c>
      <c r="C84" s="24" t="s">
        <v>954</v>
      </c>
      <c r="D84" s="1" t="str">
        <f t="shared" si="5"/>
        <v>ok</v>
      </c>
      <c r="E84" s="88">
        <f t="shared" si="6"/>
        <v>0</v>
      </c>
      <c r="F84" s="88">
        <f t="shared" si="7"/>
        <v>0</v>
      </c>
      <c r="G84" s="88">
        <f t="shared" si="8"/>
        <v>1</v>
      </c>
      <c r="H84" s="88">
        <f t="shared" si="9"/>
        <v>0</v>
      </c>
    </row>
    <row r="85" spans="1:8" x14ac:dyDescent="0.3">
      <c r="A85" s="101">
        <v>320</v>
      </c>
      <c r="B85" s="22">
        <v>320</v>
      </c>
      <c r="C85" s="56" t="s">
        <v>955</v>
      </c>
      <c r="D85" s="1" t="str">
        <f t="shared" si="5"/>
        <v>ok</v>
      </c>
      <c r="E85" s="88">
        <f t="shared" si="6"/>
        <v>0</v>
      </c>
      <c r="F85" s="88">
        <f t="shared" si="7"/>
        <v>1</v>
      </c>
      <c r="G85" s="88">
        <f t="shared" si="8"/>
        <v>0</v>
      </c>
      <c r="H85" s="88">
        <f t="shared" si="9"/>
        <v>0</v>
      </c>
    </row>
    <row r="86" spans="1:8" x14ac:dyDescent="0.3">
      <c r="A86" s="101">
        <v>321</v>
      </c>
      <c r="B86" s="22">
        <v>321</v>
      </c>
      <c r="C86" s="24" t="s">
        <v>954</v>
      </c>
      <c r="D86" s="1" t="str">
        <f t="shared" si="5"/>
        <v>ok</v>
      </c>
      <c r="E86" s="88">
        <f t="shared" si="6"/>
        <v>0</v>
      </c>
      <c r="F86" s="88">
        <f t="shared" si="7"/>
        <v>0</v>
      </c>
      <c r="G86" s="88">
        <f t="shared" si="8"/>
        <v>1</v>
      </c>
      <c r="H86" s="88">
        <f t="shared" si="9"/>
        <v>0</v>
      </c>
    </row>
    <row r="87" spans="1:8" x14ac:dyDescent="0.3">
      <c r="A87" s="101">
        <v>327</v>
      </c>
      <c r="B87" s="22">
        <v>327</v>
      </c>
      <c r="C87" s="93" t="s">
        <v>956</v>
      </c>
      <c r="D87" s="1" t="str">
        <f t="shared" si="5"/>
        <v>ok</v>
      </c>
      <c r="E87" s="88">
        <f t="shared" si="6"/>
        <v>0</v>
      </c>
      <c r="F87" s="88">
        <f t="shared" si="7"/>
        <v>0</v>
      </c>
      <c r="G87" s="88">
        <f t="shared" si="8"/>
        <v>0</v>
      </c>
      <c r="H87" s="88">
        <f t="shared" si="9"/>
        <v>1</v>
      </c>
    </row>
    <row r="88" spans="1:8" x14ac:dyDescent="0.3">
      <c r="A88" s="101">
        <v>332</v>
      </c>
      <c r="B88" s="22">
        <v>332</v>
      </c>
      <c r="C88" s="93" t="s">
        <v>956</v>
      </c>
      <c r="D88" s="1" t="str">
        <f t="shared" si="5"/>
        <v>ok</v>
      </c>
      <c r="E88" s="88">
        <f t="shared" si="6"/>
        <v>0</v>
      </c>
      <c r="F88" s="88">
        <f t="shared" si="7"/>
        <v>0</v>
      </c>
      <c r="G88" s="88">
        <f t="shared" si="8"/>
        <v>0</v>
      </c>
      <c r="H88" s="88">
        <f t="shared" si="9"/>
        <v>1</v>
      </c>
    </row>
    <row r="89" spans="1:8" x14ac:dyDescent="0.3">
      <c r="A89" s="101">
        <v>334</v>
      </c>
      <c r="B89" s="22">
        <v>334</v>
      </c>
      <c r="C89" s="24" t="s">
        <v>954</v>
      </c>
      <c r="D89" s="1" t="str">
        <f t="shared" si="5"/>
        <v>ok</v>
      </c>
      <c r="E89" s="88">
        <f t="shared" si="6"/>
        <v>0</v>
      </c>
      <c r="F89" s="88">
        <f t="shared" si="7"/>
        <v>0</v>
      </c>
      <c r="G89" s="88">
        <f t="shared" si="8"/>
        <v>1</v>
      </c>
      <c r="H89" s="88">
        <f t="shared" si="9"/>
        <v>0</v>
      </c>
    </row>
    <row r="90" spans="1:8" x14ac:dyDescent="0.3">
      <c r="A90" s="101">
        <v>337</v>
      </c>
      <c r="B90" s="22">
        <v>337</v>
      </c>
      <c r="C90" s="24" t="s">
        <v>954</v>
      </c>
      <c r="D90" s="1" t="str">
        <f t="shared" si="5"/>
        <v>ok</v>
      </c>
      <c r="E90" s="88">
        <f t="shared" si="6"/>
        <v>0</v>
      </c>
      <c r="F90" s="88">
        <f t="shared" si="7"/>
        <v>0</v>
      </c>
      <c r="G90" s="88">
        <f t="shared" si="8"/>
        <v>1</v>
      </c>
      <c r="H90" s="88">
        <f t="shared" si="9"/>
        <v>0</v>
      </c>
    </row>
    <row r="91" spans="1:8" x14ac:dyDescent="0.3">
      <c r="A91" s="101">
        <v>340</v>
      </c>
      <c r="B91" s="22">
        <v>340</v>
      </c>
      <c r="C91" s="56" t="s">
        <v>955</v>
      </c>
      <c r="D91" s="1" t="str">
        <f t="shared" si="5"/>
        <v>ok</v>
      </c>
      <c r="E91" s="88">
        <f t="shared" si="6"/>
        <v>0</v>
      </c>
      <c r="F91" s="88">
        <f t="shared" si="7"/>
        <v>1</v>
      </c>
      <c r="G91" s="88">
        <f t="shared" si="8"/>
        <v>0</v>
      </c>
      <c r="H91" s="88">
        <f t="shared" si="9"/>
        <v>0</v>
      </c>
    </row>
    <row r="92" spans="1:8" x14ac:dyDescent="0.3">
      <c r="A92" s="101">
        <v>355</v>
      </c>
      <c r="B92" s="22">
        <v>355</v>
      </c>
      <c r="C92" s="23" t="s">
        <v>953</v>
      </c>
      <c r="D92" s="1" t="str">
        <f t="shared" si="5"/>
        <v>ok</v>
      </c>
      <c r="E92" s="88">
        <f t="shared" si="6"/>
        <v>1</v>
      </c>
      <c r="F92" s="88">
        <f t="shared" si="7"/>
        <v>0</v>
      </c>
      <c r="G92" s="88">
        <f t="shared" si="8"/>
        <v>0</v>
      </c>
      <c r="H92" s="88">
        <f t="shared" si="9"/>
        <v>0</v>
      </c>
    </row>
    <row r="93" spans="1:8" x14ac:dyDescent="0.3">
      <c r="A93" s="101">
        <v>357</v>
      </c>
      <c r="B93" s="79">
        <v>357</v>
      </c>
      <c r="C93" s="56" t="s">
        <v>955</v>
      </c>
      <c r="D93" s="1" t="str">
        <f t="shared" si="5"/>
        <v>ok</v>
      </c>
      <c r="E93" s="88">
        <f t="shared" si="6"/>
        <v>0</v>
      </c>
      <c r="F93" s="88">
        <f t="shared" si="7"/>
        <v>1</v>
      </c>
      <c r="G93" s="88">
        <f t="shared" si="8"/>
        <v>0</v>
      </c>
      <c r="H93" s="88">
        <f t="shared" si="9"/>
        <v>0</v>
      </c>
    </row>
    <row r="94" spans="1:8" x14ac:dyDescent="0.3">
      <c r="A94" s="101">
        <v>358</v>
      </c>
      <c r="B94" s="22">
        <v>358</v>
      </c>
      <c r="C94" s="93" t="s">
        <v>956</v>
      </c>
      <c r="D94" s="1" t="str">
        <f t="shared" si="5"/>
        <v>ok</v>
      </c>
      <c r="E94" s="88">
        <f t="shared" si="6"/>
        <v>0</v>
      </c>
      <c r="F94" s="88">
        <f t="shared" si="7"/>
        <v>0</v>
      </c>
      <c r="G94" s="88">
        <f t="shared" si="8"/>
        <v>0</v>
      </c>
      <c r="H94" s="88">
        <f t="shared" si="9"/>
        <v>1</v>
      </c>
    </row>
    <row r="95" spans="1:8" x14ac:dyDescent="0.3">
      <c r="A95" s="101">
        <v>366</v>
      </c>
      <c r="B95" s="22">
        <v>366</v>
      </c>
      <c r="C95" s="23" t="s">
        <v>953</v>
      </c>
      <c r="D95" s="1" t="str">
        <f t="shared" si="5"/>
        <v>ok</v>
      </c>
      <c r="E95" s="88">
        <f t="shared" si="6"/>
        <v>1</v>
      </c>
      <c r="F95" s="88">
        <f t="shared" si="7"/>
        <v>0</v>
      </c>
      <c r="G95" s="88">
        <f t="shared" si="8"/>
        <v>0</v>
      </c>
      <c r="H95" s="88">
        <f t="shared" si="9"/>
        <v>0</v>
      </c>
    </row>
    <row r="96" spans="1:8" x14ac:dyDescent="0.3">
      <c r="A96" s="101">
        <v>367</v>
      </c>
      <c r="B96" s="22">
        <v>367</v>
      </c>
      <c r="C96" s="24" t="s">
        <v>954</v>
      </c>
      <c r="D96" s="1" t="str">
        <f t="shared" si="5"/>
        <v>ok</v>
      </c>
      <c r="E96" s="88">
        <f t="shared" si="6"/>
        <v>0</v>
      </c>
      <c r="F96" s="88">
        <f t="shared" si="7"/>
        <v>0</v>
      </c>
      <c r="G96" s="88">
        <f t="shared" si="8"/>
        <v>1</v>
      </c>
      <c r="H96" s="88">
        <f t="shared" si="9"/>
        <v>0</v>
      </c>
    </row>
    <row r="97" spans="1:8" x14ac:dyDescent="0.3">
      <c r="A97" s="101">
        <v>376</v>
      </c>
      <c r="B97" s="22">
        <v>376</v>
      </c>
      <c r="C97" s="93" t="s">
        <v>956</v>
      </c>
      <c r="D97" s="1" t="str">
        <f t="shared" si="5"/>
        <v>ok</v>
      </c>
      <c r="E97" s="88">
        <f>IF(C97="NP",1,0)</f>
        <v>0</v>
      </c>
      <c r="F97" s="88">
        <f t="shared" si="7"/>
        <v>0</v>
      </c>
      <c r="G97" s="88">
        <f t="shared" si="8"/>
        <v>0</v>
      </c>
      <c r="H97" s="88">
        <f t="shared" si="9"/>
        <v>1</v>
      </c>
    </row>
    <row r="98" spans="1:8" x14ac:dyDescent="0.3">
      <c r="A98" s="101">
        <v>393</v>
      </c>
      <c r="B98" s="22">
        <v>393</v>
      </c>
      <c r="C98" s="56" t="s">
        <v>955</v>
      </c>
      <c r="D98" s="1" t="str">
        <f t="shared" si="5"/>
        <v>ok</v>
      </c>
      <c r="E98" s="88">
        <f t="shared" si="6"/>
        <v>0</v>
      </c>
      <c r="F98" s="88">
        <f t="shared" si="7"/>
        <v>1</v>
      </c>
      <c r="G98" s="88">
        <f t="shared" si="8"/>
        <v>0</v>
      </c>
      <c r="H98" s="88">
        <f t="shared" si="9"/>
        <v>0</v>
      </c>
    </row>
    <row r="99" spans="1:8" x14ac:dyDescent="0.3">
      <c r="A99" s="101">
        <v>397</v>
      </c>
      <c r="B99" s="22">
        <v>397</v>
      </c>
      <c r="C99" s="56" t="s">
        <v>955</v>
      </c>
      <c r="D99" s="1" t="str">
        <f t="shared" si="5"/>
        <v>ok</v>
      </c>
      <c r="E99" s="88">
        <f t="shared" si="6"/>
        <v>0</v>
      </c>
      <c r="F99" s="88">
        <f t="shared" si="7"/>
        <v>1</v>
      </c>
      <c r="G99" s="88">
        <f t="shared" si="8"/>
        <v>0</v>
      </c>
      <c r="H99" s="88">
        <f t="shared" si="9"/>
        <v>0</v>
      </c>
    </row>
    <row r="100" spans="1:8" x14ac:dyDescent="0.3">
      <c r="A100" s="101">
        <v>400</v>
      </c>
      <c r="B100" s="22">
        <v>400</v>
      </c>
      <c r="C100" s="93" t="s">
        <v>956</v>
      </c>
      <c r="D100" s="1" t="str">
        <f t="shared" si="5"/>
        <v>ok</v>
      </c>
      <c r="E100" s="88">
        <f t="shared" si="6"/>
        <v>0</v>
      </c>
      <c r="F100" s="88">
        <f t="shared" si="7"/>
        <v>0</v>
      </c>
      <c r="G100" s="88">
        <f t="shared" si="8"/>
        <v>0</v>
      </c>
      <c r="H100" s="88">
        <f t="shared" si="9"/>
        <v>1</v>
      </c>
    </row>
    <row r="101" spans="1:8" x14ac:dyDescent="0.3">
      <c r="A101" s="101">
        <v>404</v>
      </c>
      <c r="B101" s="22">
        <v>404</v>
      </c>
      <c r="C101" s="56" t="s">
        <v>955</v>
      </c>
      <c r="D101" s="1" t="str">
        <f t="shared" si="5"/>
        <v>ok</v>
      </c>
      <c r="E101" s="88">
        <f t="shared" si="6"/>
        <v>0</v>
      </c>
      <c r="F101" s="88">
        <f t="shared" si="7"/>
        <v>1</v>
      </c>
      <c r="G101" s="88">
        <f t="shared" si="8"/>
        <v>0</v>
      </c>
      <c r="H101" s="88">
        <f t="shared" si="9"/>
        <v>0</v>
      </c>
    </row>
    <row r="102" spans="1:8" x14ac:dyDescent="0.3">
      <c r="A102" s="101">
        <v>405</v>
      </c>
      <c r="B102" s="22">
        <v>405</v>
      </c>
      <c r="C102" s="23" t="s">
        <v>953</v>
      </c>
      <c r="D102" s="1" t="str">
        <f t="shared" si="5"/>
        <v>ok</v>
      </c>
      <c r="E102" s="88">
        <f t="shared" si="6"/>
        <v>1</v>
      </c>
      <c r="F102" s="88">
        <f t="shared" si="7"/>
        <v>0</v>
      </c>
      <c r="G102" s="88">
        <f t="shared" si="8"/>
        <v>0</v>
      </c>
      <c r="H102" s="88">
        <f t="shared" si="9"/>
        <v>0</v>
      </c>
    </row>
    <row r="103" spans="1:8" x14ac:dyDescent="0.3">
      <c r="A103" s="101">
        <v>409</v>
      </c>
      <c r="B103" s="22">
        <v>409</v>
      </c>
      <c r="C103" s="93" t="s">
        <v>956</v>
      </c>
      <c r="D103" s="1" t="str">
        <f t="shared" si="5"/>
        <v>ok</v>
      </c>
      <c r="E103" s="88">
        <f t="shared" si="6"/>
        <v>0</v>
      </c>
      <c r="F103" s="88">
        <f t="shared" si="7"/>
        <v>0</v>
      </c>
      <c r="G103" s="88">
        <f t="shared" si="8"/>
        <v>0</v>
      </c>
      <c r="H103" s="88">
        <f t="shared" si="9"/>
        <v>1</v>
      </c>
    </row>
    <row r="104" spans="1:8" x14ac:dyDescent="0.3">
      <c r="A104" s="101">
        <v>412</v>
      </c>
      <c r="B104" s="22">
        <v>412</v>
      </c>
      <c r="C104" s="23" t="s">
        <v>953</v>
      </c>
      <c r="D104" s="1" t="str">
        <f t="shared" si="5"/>
        <v>ok</v>
      </c>
      <c r="E104" s="88">
        <f t="shared" si="6"/>
        <v>1</v>
      </c>
      <c r="F104" s="88">
        <f t="shared" si="7"/>
        <v>0</v>
      </c>
      <c r="G104" s="88">
        <f t="shared" si="8"/>
        <v>0</v>
      </c>
      <c r="H104" s="88">
        <f t="shared" si="9"/>
        <v>0</v>
      </c>
    </row>
    <row r="105" spans="1:8" x14ac:dyDescent="0.3">
      <c r="A105" s="101">
        <v>425</v>
      </c>
      <c r="B105" s="22">
        <v>425</v>
      </c>
      <c r="C105" s="56" t="s">
        <v>955</v>
      </c>
      <c r="D105" s="1" t="str">
        <f t="shared" si="5"/>
        <v>ok</v>
      </c>
      <c r="E105" s="88">
        <f t="shared" si="6"/>
        <v>0</v>
      </c>
      <c r="F105" s="88">
        <f t="shared" si="7"/>
        <v>1</v>
      </c>
      <c r="G105" s="88">
        <f t="shared" si="8"/>
        <v>0</v>
      </c>
      <c r="H105" s="88">
        <f t="shared" si="9"/>
        <v>0</v>
      </c>
    </row>
    <row r="106" spans="1:8" x14ac:dyDescent="0.3">
      <c r="A106" s="101">
        <v>428</v>
      </c>
      <c r="B106" s="22">
        <v>428</v>
      </c>
      <c r="C106" s="56" t="s">
        <v>955</v>
      </c>
      <c r="D106" s="1" t="str">
        <f t="shared" si="5"/>
        <v>ok</v>
      </c>
      <c r="E106" s="88">
        <f t="shared" si="6"/>
        <v>0</v>
      </c>
      <c r="F106" s="88">
        <f t="shared" si="7"/>
        <v>1</v>
      </c>
      <c r="G106" s="88">
        <f t="shared" si="8"/>
        <v>0</v>
      </c>
      <c r="H106" s="88">
        <f t="shared" si="9"/>
        <v>0</v>
      </c>
    </row>
    <row r="107" spans="1:8" x14ac:dyDescent="0.3">
      <c r="A107" s="101">
        <v>440</v>
      </c>
      <c r="B107" s="22">
        <v>440</v>
      </c>
      <c r="C107" s="24" t="s">
        <v>954</v>
      </c>
      <c r="D107" s="1" t="str">
        <f t="shared" si="5"/>
        <v>ok</v>
      </c>
      <c r="E107" s="88">
        <f t="shared" si="6"/>
        <v>0</v>
      </c>
      <c r="F107" s="88">
        <f t="shared" si="7"/>
        <v>0</v>
      </c>
      <c r="G107" s="88">
        <f t="shared" si="8"/>
        <v>1</v>
      </c>
      <c r="H107" s="88">
        <f t="shared" si="9"/>
        <v>0</v>
      </c>
    </row>
    <row r="108" spans="1:8" x14ac:dyDescent="0.3">
      <c r="A108" s="101">
        <v>441</v>
      </c>
      <c r="B108" s="101">
        <v>441</v>
      </c>
      <c r="C108" s="56" t="s">
        <v>955</v>
      </c>
      <c r="D108" s="1" t="str">
        <f t="shared" si="5"/>
        <v>ok</v>
      </c>
      <c r="E108" s="88">
        <f t="shared" si="6"/>
        <v>0</v>
      </c>
      <c r="F108" s="88">
        <f t="shared" si="7"/>
        <v>1</v>
      </c>
      <c r="G108" s="88">
        <f t="shared" si="8"/>
        <v>0</v>
      </c>
      <c r="H108" s="88">
        <f t="shared" si="9"/>
        <v>0</v>
      </c>
    </row>
    <row r="109" spans="1:8" x14ac:dyDescent="0.3">
      <c r="A109" s="101">
        <v>457</v>
      </c>
      <c r="B109" s="22">
        <v>457</v>
      </c>
      <c r="C109" s="93" t="s">
        <v>956</v>
      </c>
      <c r="D109" s="1" t="str">
        <f t="shared" si="5"/>
        <v>ok</v>
      </c>
      <c r="E109" s="88">
        <f t="shared" si="6"/>
        <v>0</v>
      </c>
      <c r="F109" s="88">
        <f t="shared" si="7"/>
        <v>0</v>
      </c>
      <c r="G109" s="88">
        <f t="shared" si="8"/>
        <v>0</v>
      </c>
      <c r="H109" s="88">
        <f t="shared" si="9"/>
        <v>1</v>
      </c>
    </row>
    <row r="110" spans="1:8" x14ac:dyDescent="0.3">
      <c r="A110" s="101">
        <v>466</v>
      </c>
      <c r="B110" s="22">
        <v>466</v>
      </c>
      <c r="C110" s="56" t="s">
        <v>955</v>
      </c>
      <c r="D110" s="1" t="str">
        <f t="shared" si="5"/>
        <v>ok</v>
      </c>
      <c r="E110" s="88">
        <f t="shared" si="6"/>
        <v>0</v>
      </c>
      <c r="F110" s="88">
        <f t="shared" si="7"/>
        <v>1</v>
      </c>
      <c r="G110" s="88">
        <f t="shared" si="8"/>
        <v>0</v>
      </c>
      <c r="H110" s="88">
        <f t="shared" si="9"/>
        <v>0</v>
      </c>
    </row>
    <row r="111" spans="1:8" x14ac:dyDescent="0.3">
      <c r="A111" s="101">
        <v>511</v>
      </c>
      <c r="B111" s="101">
        <v>511</v>
      </c>
      <c r="C111" s="93" t="s">
        <v>956</v>
      </c>
      <c r="D111" s="1" t="str">
        <f t="shared" si="5"/>
        <v>ok</v>
      </c>
      <c r="E111" s="88">
        <f t="shared" si="6"/>
        <v>0</v>
      </c>
      <c r="F111" s="88">
        <f t="shared" si="7"/>
        <v>0</v>
      </c>
      <c r="G111" s="88">
        <f t="shared" si="8"/>
        <v>0</v>
      </c>
      <c r="H111" s="88">
        <f t="shared" si="9"/>
        <v>1</v>
      </c>
    </row>
    <row r="112" spans="1:8" x14ac:dyDescent="0.3">
      <c r="A112" s="101">
        <v>515</v>
      </c>
      <c r="B112" s="22">
        <v>515</v>
      </c>
      <c r="C112" s="23" t="s">
        <v>953</v>
      </c>
      <c r="D112" s="1" t="str">
        <f t="shared" si="5"/>
        <v>ok</v>
      </c>
      <c r="E112" s="88">
        <f t="shared" si="6"/>
        <v>1</v>
      </c>
      <c r="F112" s="88">
        <f t="shared" si="7"/>
        <v>0</v>
      </c>
      <c r="G112" s="88">
        <f t="shared" si="8"/>
        <v>0</v>
      </c>
      <c r="H112" s="88">
        <f t="shared" si="9"/>
        <v>0</v>
      </c>
    </row>
    <row r="113" spans="1:8" x14ac:dyDescent="0.3">
      <c r="A113" s="101">
        <v>518</v>
      </c>
      <c r="B113" s="22">
        <v>518</v>
      </c>
      <c r="C113" s="56" t="s">
        <v>955</v>
      </c>
      <c r="D113" s="1" t="str">
        <f t="shared" si="5"/>
        <v>ok</v>
      </c>
      <c r="E113" s="88">
        <f t="shared" si="6"/>
        <v>0</v>
      </c>
      <c r="F113" s="88">
        <f t="shared" si="7"/>
        <v>1</v>
      </c>
      <c r="G113" s="88">
        <f t="shared" si="8"/>
        <v>0</v>
      </c>
      <c r="H113" s="88">
        <f t="shared" si="9"/>
        <v>0</v>
      </c>
    </row>
    <row r="114" spans="1:8" x14ac:dyDescent="0.3">
      <c r="A114" s="101">
        <v>519</v>
      </c>
      <c r="B114" s="101">
        <v>519</v>
      </c>
      <c r="C114" s="23" t="s">
        <v>953</v>
      </c>
      <c r="D114" s="1" t="str">
        <f t="shared" si="5"/>
        <v>ok</v>
      </c>
      <c r="E114" s="88">
        <f t="shared" si="6"/>
        <v>1</v>
      </c>
      <c r="F114" s="88">
        <f t="shared" si="7"/>
        <v>0</v>
      </c>
      <c r="G114" s="88">
        <f t="shared" si="8"/>
        <v>0</v>
      </c>
      <c r="H114" s="88">
        <f t="shared" si="9"/>
        <v>0</v>
      </c>
    </row>
    <row r="115" spans="1:8" x14ac:dyDescent="0.3">
      <c r="A115" s="101">
        <v>523</v>
      </c>
      <c r="B115" s="101">
        <v>523</v>
      </c>
      <c r="C115" s="56" t="s">
        <v>955</v>
      </c>
      <c r="D115" s="1" t="str">
        <f t="shared" si="5"/>
        <v>ok</v>
      </c>
      <c r="E115" s="88">
        <f t="shared" si="6"/>
        <v>0</v>
      </c>
      <c r="F115" s="88">
        <f t="shared" si="7"/>
        <v>1</v>
      </c>
      <c r="G115" s="88">
        <f t="shared" si="8"/>
        <v>0</v>
      </c>
      <c r="H115" s="88">
        <f t="shared" si="9"/>
        <v>0</v>
      </c>
    </row>
    <row r="116" spans="1:8" x14ac:dyDescent="0.3">
      <c r="A116" s="101">
        <v>533</v>
      </c>
      <c r="B116" s="101">
        <v>533</v>
      </c>
      <c r="C116" s="24" t="s">
        <v>954</v>
      </c>
      <c r="D116" s="1" t="str">
        <f t="shared" si="5"/>
        <v>ok</v>
      </c>
      <c r="E116" s="88">
        <f t="shared" si="6"/>
        <v>0</v>
      </c>
      <c r="F116" s="88">
        <f t="shared" si="7"/>
        <v>0</v>
      </c>
      <c r="G116" s="88">
        <f t="shared" si="8"/>
        <v>1</v>
      </c>
      <c r="H116" s="88">
        <f t="shared" si="9"/>
        <v>0</v>
      </c>
    </row>
    <row r="117" spans="1:8" x14ac:dyDescent="0.3">
      <c r="A117" s="101">
        <v>579</v>
      </c>
      <c r="B117" s="22">
        <v>579</v>
      </c>
      <c r="C117" s="56" t="s">
        <v>955</v>
      </c>
      <c r="D117" s="1" t="str">
        <f t="shared" si="5"/>
        <v>ok</v>
      </c>
      <c r="E117" s="88">
        <f t="shared" si="6"/>
        <v>0</v>
      </c>
      <c r="F117" s="88">
        <f t="shared" si="7"/>
        <v>1</v>
      </c>
      <c r="G117" s="88">
        <f t="shared" si="8"/>
        <v>0</v>
      </c>
      <c r="H117" s="88">
        <f t="shared" si="9"/>
        <v>0</v>
      </c>
    </row>
    <row r="118" spans="1:8" x14ac:dyDescent="0.3">
      <c r="A118" s="101">
        <v>580</v>
      </c>
      <c r="B118" s="22">
        <v>580</v>
      </c>
      <c r="C118" s="56" t="s">
        <v>955</v>
      </c>
      <c r="D118" s="1" t="str">
        <f t="shared" si="5"/>
        <v>ok</v>
      </c>
      <c r="E118" s="88">
        <f t="shared" si="6"/>
        <v>0</v>
      </c>
      <c r="F118" s="88">
        <f t="shared" si="7"/>
        <v>1</v>
      </c>
      <c r="G118" s="88">
        <f t="shared" si="8"/>
        <v>0</v>
      </c>
      <c r="H118" s="88">
        <f t="shared" si="9"/>
        <v>0</v>
      </c>
    </row>
    <row r="119" spans="1:8" x14ac:dyDescent="0.3">
      <c r="A119" s="101">
        <v>582</v>
      </c>
      <c r="B119" s="22">
        <v>582</v>
      </c>
      <c r="C119" s="24" t="s">
        <v>954</v>
      </c>
      <c r="D119" s="1" t="str">
        <f t="shared" si="5"/>
        <v>ok</v>
      </c>
      <c r="E119" s="88">
        <f t="shared" si="6"/>
        <v>0</v>
      </c>
      <c r="F119" s="88">
        <f t="shared" si="7"/>
        <v>0</v>
      </c>
      <c r="G119" s="88">
        <f t="shared" si="8"/>
        <v>1</v>
      </c>
      <c r="H119" s="88">
        <f t="shared" si="9"/>
        <v>0</v>
      </c>
    </row>
    <row r="120" spans="1:8" x14ac:dyDescent="0.3">
      <c r="A120" s="101">
        <v>601</v>
      </c>
      <c r="B120" s="101">
        <v>601</v>
      </c>
      <c r="C120" s="56" t="s">
        <v>955</v>
      </c>
      <c r="D120" s="1" t="str">
        <f t="shared" si="5"/>
        <v>ok</v>
      </c>
      <c r="E120" s="88">
        <f t="shared" si="6"/>
        <v>0</v>
      </c>
      <c r="F120" s="88">
        <f t="shared" si="7"/>
        <v>1</v>
      </c>
      <c r="G120" s="88">
        <f t="shared" si="8"/>
        <v>0</v>
      </c>
      <c r="H120" s="88">
        <f t="shared" si="9"/>
        <v>0</v>
      </c>
    </row>
    <row r="121" spans="1:8" x14ac:dyDescent="0.3">
      <c r="A121" s="101">
        <v>604</v>
      </c>
      <c r="B121" s="101">
        <v>604</v>
      </c>
      <c r="C121" s="56" t="s">
        <v>955</v>
      </c>
      <c r="D121" s="1" t="str">
        <f t="shared" si="5"/>
        <v>ok</v>
      </c>
      <c r="E121" s="88">
        <f t="shared" si="6"/>
        <v>0</v>
      </c>
      <c r="F121" s="88">
        <f t="shared" si="7"/>
        <v>1</v>
      </c>
      <c r="G121" s="88">
        <f t="shared" si="8"/>
        <v>0</v>
      </c>
      <c r="H121" s="88">
        <f t="shared" si="9"/>
        <v>0</v>
      </c>
    </row>
    <row r="122" spans="1:8" x14ac:dyDescent="0.3">
      <c r="A122" s="101">
        <v>607</v>
      </c>
      <c r="B122" s="101">
        <v>607</v>
      </c>
      <c r="C122" s="56" t="s">
        <v>955</v>
      </c>
      <c r="D122" s="1" t="str">
        <f t="shared" si="5"/>
        <v>ok</v>
      </c>
      <c r="E122" s="88">
        <f t="shared" si="6"/>
        <v>0</v>
      </c>
      <c r="F122" s="88">
        <f t="shared" si="7"/>
        <v>1</v>
      </c>
      <c r="G122" s="88">
        <f t="shared" si="8"/>
        <v>0</v>
      </c>
      <c r="H122" s="88">
        <f t="shared" si="9"/>
        <v>0</v>
      </c>
    </row>
    <row r="123" spans="1:8" x14ac:dyDescent="0.3">
      <c r="A123" s="101">
        <v>608</v>
      </c>
      <c r="B123" s="101">
        <v>608</v>
      </c>
      <c r="C123" s="93" t="s">
        <v>956</v>
      </c>
      <c r="D123" s="1" t="str">
        <f t="shared" si="5"/>
        <v>ok</v>
      </c>
      <c r="E123" s="88">
        <f t="shared" si="6"/>
        <v>0</v>
      </c>
      <c r="F123" s="88">
        <f t="shared" si="7"/>
        <v>0</v>
      </c>
      <c r="G123" s="88">
        <f t="shared" si="8"/>
        <v>0</v>
      </c>
      <c r="H123" s="88">
        <f t="shared" si="9"/>
        <v>1</v>
      </c>
    </row>
    <row r="124" spans="1:8" x14ac:dyDescent="0.3">
      <c r="A124" s="101">
        <v>650</v>
      </c>
      <c r="B124" s="117">
        <v>650</v>
      </c>
      <c r="C124" s="56" t="s">
        <v>955</v>
      </c>
      <c r="D124" s="1" t="str">
        <f t="shared" si="5"/>
        <v>ok</v>
      </c>
      <c r="E124" s="88">
        <f t="shared" si="6"/>
        <v>0</v>
      </c>
      <c r="F124" s="88">
        <f t="shared" si="7"/>
        <v>1</v>
      </c>
      <c r="G124" s="88">
        <f t="shared" si="8"/>
        <v>0</v>
      </c>
      <c r="H124" s="88">
        <f t="shared" si="9"/>
        <v>0</v>
      </c>
    </row>
    <row r="125" spans="1:8" x14ac:dyDescent="0.3">
      <c r="A125" s="101">
        <v>652</v>
      </c>
      <c r="B125" s="117">
        <v>652</v>
      </c>
      <c r="C125" s="56" t="s">
        <v>955</v>
      </c>
      <c r="D125" s="1" t="str">
        <f t="shared" si="5"/>
        <v>ok</v>
      </c>
      <c r="E125" s="88">
        <f t="shared" si="6"/>
        <v>0</v>
      </c>
      <c r="F125" s="88">
        <f t="shared" si="7"/>
        <v>1</v>
      </c>
      <c r="G125" s="88">
        <f t="shared" si="8"/>
        <v>0</v>
      </c>
      <c r="H125" s="88">
        <f t="shared" si="9"/>
        <v>0</v>
      </c>
    </row>
    <row r="126" spans="1:8" x14ac:dyDescent="0.3">
      <c r="A126" s="17"/>
      <c r="B126" s="17"/>
      <c r="D126" s="113" t="s">
        <v>1197</v>
      </c>
      <c r="E126" s="114">
        <f>SUM(E18:E125)</f>
        <v>20</v>
      </c>
    </row>
    <row r="127" spans="1:8" x14ac:dyDescent="0.3">
      <c r="A127" s="17"/>
      <c r="B127" s="17"/>
      <c r="E127" s="113" t="s">
        <v>1198</v>
      </c>
      <c r="F127" s="114">
        <f>SUM(F18:F125)</f>
        <v>46</v>
      </c>
    </row>
    <row r="128" spans="1:8" x14ac:dyDescent="0.3">
      <c r="A128" s="17"/>
      <c r="B128" s="17"/>
      <c r="F128" s="113" t="s">
        <v>1199</v>
      </c>
      <c r="G128" s="114">
        <f>SUM(G18:G125)</f>
        <v>28</v>
      </c>
    </row>
    <row r="129" spans="1:9" x14ac:dyDescent="0.3">
      <c r="A129" s="17"/>
      <c r="B129" s="17"/>
      <c r="G129" s="113" t="s">
        <v>1200</v>
      </c>
      <c r="H129" s="114">
        <f>SUM(H18:H125)</f>
        <v>14</v>
      </c>
    </row>
    <row r="130" spans="1:9" x14ac:dyDescent="0.3">
      <c r="H130" s="113" t="s">
        <v>229</v>
      </c>
      <c r="I130" s="113">
        <f>E126+F127+G128+H129</f>
        <v>108</v>
      </c>
    </row>
  </sheetData>
  <sortState xmlns:xlrd2="http://schemas.microsoft.com/office/spreadsheetml/2017/richdata2" ref="B19:C151">
    <sortCondition ref="B21:B153"/>
  </sortState>
  <mergeCells count="29">
    <mergeCell ref="H11:I11"/>
    <mergeCell ref="L2:P2"/>
    <mergeCell ref="L4:P4"/>
    <mergeCell ref="L3:P3"/>
    <mergeCell ref="L8:P8"/>
    <mergeCell ref="L7:P7"/>
    <mergeCell ref="L6:P6"/>
    <mergeCell ref="L5:P5"/>
    <mergeCell ref="A1:J2"/>
    <mergeCell ref="A3:J3"/>
    <mergeCell ref="A11:G11"/>
    <mergeCell ref="A5:G5"/>
    <mergeCell ref="A6:G6"/>
    <mergeCell ref="A7:G7"/>
    <mergeCell ref="A8:G8"/>
    <mergeCell ref="A9:G9"/>
    <mergeCell ref="H6:I6"/>
    <mergeCell ref="H5:I5"/>
    <mergeCell ref="H9:I9"/>
    <mergeCell ref="H8:I8"/>
    <mergeCell ref="H7:I7"/>
    <mergeCell ref="A15:G15"/>
    <mergeCell ref="H15:I15"/>
    <mergeCell ref="A12:G12"/>
    <mergeCell ref="A13:G13"/>
    <mergeCell ref="A14:G14"/>
    <mergeCell ref="H12:I12"/>
    <mergeCell ref="H13:I13"/>
    <mergeCell ref="H14:I14"/>
  </mergeCells>
  <pageMargins left="0.511811024" right="0.511811024" top="0.78740157499999996" bottom="0.78740157499999996" header="0.31496062000000002" footer="0.31496062000000002"/>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15"/>
  <sheetViews>
    <sheetView tabSelected="1" workbookViewId="0">
      <selection activeCell="D66" sqref="D66"/>
    </sheetView>
  </sheetViews>
  <sheetFormatPr defaultColWidth="9.109375" defaultRowHeight="14.4" x14ac:dyDescent="0.3"/>
  <cols>
    <col min="1" max="1" width="37" style="17" customWidth="1"/>
    <col min="2" max="2" width="21.33203125" style="17" customWidth="1"/>
    <col min="3" max="3" width="12.88671875" style="17" customWidth="1"/>
    <col min="4" max="4" width="9.109375" style="17"/>
    <col min="5" max="9" width="4" style="17" bestFit="1" customWidth="1"/>
    <col min="10" max="16384" width="9.109375" style="17"/>
  </cols>
  <sheetData>
    <row r="1" spans="1:11" ht="15" customHeight="1" x14ac:dyDescent="0.3">
      <c r="A1" s="205" t="s">
        <v>1575</v>
      </c>
      <c r="B1" s="206"/>
      <c r="C1" s="206"/>
      <c r="D1" s="206"/>
      <c r="E1" s="206"/>
      <c r="F1" s="206"/>
      <c r="G1" s="206"/>
      <c r="H1" s="207"/>
      <c r="I1"/>
      <c r="J1"/>
      <c r="K1"/>
    </row>
    <row r="2" spans="1:11" ht="15" customHeight="1" x14ac:dyDescent="0.3">
      <c r="A2" s="208"/>
      <c r="B2" s="209"/>
      <c r="C2" s="209"/>
      <c r="D2" s="209"/>
      <c r="E2" s="209"/>
      <c r="F2" s="209"/>
      <c r="G2" s="209"/>
      <c r="H2" s="210"/>
      <c r="I2"/>
      <c r="J2"/>
      <c r="K2"/>
    </row>
    <row r="3" spans="1:11" ht="15" customHeight="1" x14ac:dyDescent="0.3">
      <c r="A3" s="174" t="s">
        <v>1576</v>
      </c>
      <c r="B3" s="174"/>
      <c r="C3" s="174"/>
      <c r="D3" s="174"/>
      <c r="E3" s="174"/>
      <c r="F3" s="174"/>
      <c r="G3" s="174"/>
      <c r="H3" s="174"/>
      <c r="I3"/>
      <c r="J3"/>
      <c r="K3"/>
    </row>
    <row r="4" spans="1:11" x14ac:dyDescent="0.3">
      <c r="A4" s="196" t="s">
        <v>1577</v>
      </c>
      <c r="B4" s="196"/>
      <c r="C4" s="196"/>
      <c r="D4" s="196"/>
      <c r="E4" s="196"/>
      <c r="F4" s="196"/>
      <c r="G4" s="196"/>
      <c r="H4" s="196"/>
      <c r="I4"/>
      <c r="J4"/>
      <c r="K4"/>
    </row>
    <row r="5" spans="1:11" x14ac:dyDescent="0.3">
      <c r="I5"/>
      <c r="J5"/>
      <c r="K5"/>
    </row>
    <row r="7" spans="1:11" x14ac:dyDescent="0.3">
      <c r="A7" s="51" t="s">
        <v>1565</v>
      </c>
      <c r="B7" s="51" t="s">
        <v>1527</v>
      </c>
      <c r="C7" s="51" t="s">
        <v>963</v>
      </c>
      <c r="E7"/>
      <c r="F7"/>
      <c r="G7"/>
      <c r="H7"/>
      <c r="I7"/>
    </row>
    <row r="8" spans="1:11" ht="16.5" customHeight="1" x14ac:dyDescent="0.3">
      <c r="A8" s="48" t="s">
        <v>1566</v>
      </c>
      <c r="B8" s="103" t="s">
        <v>1349</v>
      </c>
      <c r="C8" s="53">
        <v>28</v>
      </c>
      <c r="E8"/>
      <c r="F8"/>
      <c r="G8"/>
      <c r="H8"/>
      <c r="I8"/>
    </row>
    <row r="9" spans="1:11" ht="16.5" customHeight="1" x14ac:dyDescent="0.3">
      <c r="A9" s="48" t="s">
        <v>1567</v>
      </c>
      <c r="B9" s="103" t="s">
        <v>1352</v>
      </c>
      <c r="C9" s="53">
        <v>25</v>
      </c>
      <c r="E9"/>
      <c r="F9"/>
      <c r="G9"/>
      <c r="H9"/>
      <c r="I9"/>
    </row>
    <row r="10" spans="1:11" ht="16.5" customHeight="1" x14ac:dyDescent="0.3">
      <c r="A10" s="48" t="s">
        <v>1568</v>
      </c>
      <c r="B10" s="102" t="s">
        <v>1350</v>
      </c>
      <c r="C10" s="53">
        <v>22</v>
      </c>
      <c r="E10"/>
      <c r="F10"/>
      <c r="G10"/>
      <c r="H10"/>
      <c r="I10"/>
    </row>
    <row r="11" spans="1:11" ht="16.5" customHeight="1" x14ac:dyDescent="0.3">
      <c r="A11" s="132" t="s">
        <v>1569</v>
      </c>
      <c r="B11" s="102" t="s">
        <v>1353</v>
      </c>
      <c r="C11" s="53">
        <v>60</v>
      </c>
      <c r="E11"/>
      <c r="F11"/>
      <c r="G11"/>
      <c r="H11"/>
      <c r="I11"/>
    </row>
    <row r="12" spans="1:11" ht="16.5" customHeight="1" x14ac:dyDescent="0.3">
      <c r="A12" s="48" t="s">
        <v>1570</v>
      </c>
      <c r="B12" s="102" t="s">
        <v>1347</v>
      </c>
      <c r="C12" s="53">
        <v>45</v>
      </c>
      <c r="E12"/>
      <c r="F12"/>
      <c r="G12"/>
      <c r="H12"/>
      <c r="I12"/>
    </row>
    <row r="13" spans="1:11" ht="16.5" customHeight="1" x14ac:dyDescent="0.3">
      <c r="A13" s="136" t="s">
        <v>1571</v>
      </c>
      <c r="B13" s="103" t="s">
        <v>1348</v>
      </c>
      <c r="C13" s="53">
        <v>12</v>
      </c>
      <c r="E13"/>
      <c r="F13"/>
      <c r="G13"/>
      <c r="H13"/>
      <c r="I13"/>
    </row>
    <row r="14" spans="1:11" ht="32.25" customHeight="1" x14ac:dyDescent="0.3">
      <c r="A14" s="48" t="s">
        <v>1572</v>
      </c>
      <c r="B14" s="103" t="s">
        <v>1351</v>
      </c>
      <c r="C14" s="53">
        <v>31</v>
      </c>
      <c r="E14"/>
      <c r="F14"/>
      <c r="G14"/>
      <c r="H14"/>
      <c r="I14"/>
    </row>
    <row r="15" spans="1:11" ht="16.5" customHeight="1" x14ac:dyDescent="0.3">
      <c r="A15" s="136" t="s">
        <v>1573</v>
      </c>
      <c r="B15" s="103" t="s">
        <v>1345</v>
      </c>
      <c r="C15" s="53">
        <v>5</v>
      </c>
      <c r="E15"/>
      <c r="F15"/>
      <c r="G15"/>
      <c r="H15"/>
      <c r="I15"/>
    </row>
    <row r="16" spans="1:11" x14ac:dyDescent="0.3">
      <c r="E16"/>
      <c r="F16"/>
      <c r="G16"/>
      <c r="H16"/>
      <c r="I16"/>
    </row>
    <row r="17" spans="1:9" x14ac:dyDescent="0.3">
      <c r="A17" s="14"/>
      <c r="E17"/>
      <c r="F17"/>
      <c r="G17"/>
      <c r="H17"/>
      <c r="I17"/>
    </row>
    <row r="18" spans="1:9" x14ac:dyDescent="0.3">
      <c r="E18"/>
      <c r="F18"/>
      <c r="G18"/>
      <c r="H18"/>
      <c r="I18"/>
    </row>
    <row r="19" spans="1:9" x14ac:dyDescent="0.3">
      <c r="E19"/>
      <c r="F19"/>
      <c r="G19"/>
      <c r="H19"/>
      <c r="I19"/>
    </row>
    <row r="20" spans="1:9" x14ac:dyDescent="0.3">
      <c r="E20"/>
      <c r="F20"/>
      <c r="G20"/>
      <c r="H20"/>
      <c r="I20"/>
    </row>
    <row r="21" spans="1:9" x14ac:dyDescent="0.3">
      <c r="E21"/>
      <c r="F21"/>
      <c r="G21"/>
      <c r="H21"/>
      <c r="I21"/>
    </row>
    <row r="22" spans="1:9" x14ac:dyDescent="0.3">
      <c r="A22" s="51" t="s">
        <v>1574</v>
      </c>
      <c r="B22" s="51" t="s">
        <v>1527</v>
      </c>
      <c r="C22" s="51" t="s">
        <v>963</v>
      </c>
      <c r="E22"/>
      <c r="F22"/>
      <c r="G22"/>
      <c r="H22"/>
      <c r="I22"/>
    </row>
    <row r="23" spans="1:9" ht="16.5" customHeight="1" x14ac:dyDescent="0.3">
      <c r="A23" s="48" t="s">
        <v>1578</v>
      </c>
      <c r="B23" s="103" t="s">
        <v>311</v>
      </c>
      <c r="C23" s="53">
        <v>1</v>
      </c>
      <c r="E23"/>
      <c r="F23"/>
      <c r="G23"/>
      <c r="H23"/>
      <c r="I23"/>
    </row>
    <row r="24" spans="1:9" ht="43.2" x14ac:dyDescent="0.3">
      <c r="A24" s="48" t="s">
        <v>1579</v>
      </c>
      <c r="B24" s="103" t="s">
        <v>1125</v>
      </c>
      <c r="C24" s="53">
        <v>6</v>
      </c>
      <c r="E24"/>
      <c r="F24"/>
      <c r="G24"/>
      <c r="H24"/>
      <c r="I24"/>
    </row>
    <row r="25" spans="1:9" ht="28.8" x14ac:dyDescent="0.3">
      <c r="A25" s="48" t="s">
        <v>1580</v>
      </c>
      <c r="B25" s="103" t="s">
        <v>745</v>
      </c>
      <c r="C25" s="53">
        <v>2</v>
      </c>
      <c r="E25"/>
      <c r="F25"/>
      <c r="G25"/>
      <c r="H25"/>
      <c r="I25"/>
    </row>
    <row r="26" spans="1:9" ht="15" customHeight="1" x14ac:dyDescent="0.3">
      <c r="A26" s="48" t="s">
        <v>1581</v>
      </c>
      <c r="B26" s="103" t="s">
        <v>1305</v>
      </c>
      <c r="C26" s="53">
        <v>10</v>
      </c>
      <c r="E26"/>
      <c r="F26"/>
      <c r="G26"/>
      <c r="H26"/>
      <c r="I26"/>
    </row>
    <row r="27" spans="1:9" ht="28.8" x14ac:dyDescent="0.3">
      <c r="A27" s="48" t="s">
        <v>1582</v>
      </c>
      <c r="B27" s="103" t="s">
        <v>723</v>
      </c>
      <c r="C27" s="53">
        <v>2</v>
      </c>
      <c r="E27"/>
      <c r="F27"/>
      <c r="G27"/>
      <c r="H27"/>
      <c r="I27"/>
    </row>
    <row r="28" spans="1:9" ht="15.75" customHeight="1" x14ac:dyDescent="0.3">
      <c r="A28" s="48" t="s">
        <v>1583</v>
      </c>
      <c r="B28" s="103" t="s">
        <v>350</v>
      </c>
      <c r="C28" s="53">
        <v>1</v>
      </c>
      <c r="E28"/>
      <c r="F28"/>
      <c r="G28"/>
      <c r="H28"/>
      <c r="I28"/>
    </row>
    <row r="29" spans="1:9" ht="43.2" x14ac:dyDescent="0.3">
      <c r="A29" s="48" t="s">
        <v>1584</v>
      </c>
      <c r="B29" s="103" t="s">
        <v>1008</v>
      </c>
      <c r="C29" s="53">
        <v>2</v>
      </c>
      <c r="E29"/>
      <c r="F29"/>
      <c r="G29"/>
      <c r="H29"/>
      <c r="I29"/>
    </row>
    <row r="30" spans="1:9" ht="15.75" customHeight="1" x14ac:dyDescent="0.3">
      <c r="A30" s="61" t="s">
        <v>1585</v>
      </c>
      <c r="B30" s="104" t="s">
        <v>1346</v>
      </c>
      <c r="C30" s="99">
        <v>8</v>
      </c>
      <c r="E30"/>
      <c r="F30"/>
      <c r="G30"/>
      <c r="H30"/>
      <c r="I30"/>
    </row>
    <row r="31" spans="1:9" ht="15.75" customHeight="1" x14ac:dyDescent="0.3">
      <c r="A31" s="61" t="s">
        <v>964</v>
      </c>
      <c r="B31" s="103" t="s">
        <v>1283</v>
      </c>
      <c r="C31" s="99">
        <v>6</v>
      </c>
      <c r="E31"/>
      <c r="F31"/>
      <c r="G31"/>
      <c r="H31"/>
      <c r="I31"/>
    </row>
    <row r="32" spans="1:9" ht="15.75" customHeight="1" x14ac:dyDescent="0.3">
      <c r="A32" s="61" t="s">
        <v>965</v>
      </c>
      <c r="B32" s="104" t="s">
        <v>175</v>
      </c>
      <c r="C32" s="99">
        <v>1</v>
      </c>
      <c r="E32"/>
      <c r="F32"/>
      <c r="G32"/>
      <c r="H32"/>
      <c r="I32"/>
    </row>
    <row r="33" spans="1:9" ht="43.2" x14ac:dyDescent="0.3">
      <c r="A33" s="61" t="s">
        <v>1586</v>
      </c>
      <c r="B33" s="104" t="s">
        <v>312</v>
      </c>
      <c r="C33" s="99">
        <v>1</v>
      </c>
      <c r="E33"/>
      <c r="F33"/>
      <c r="G33"/>
      <c r="H33"/>
      <c r="I33"/>
    </row>
    <row r="34" spans="1:9" ht="15.75" customHeight="1" x14ac:dyDescent="0.3">
      <c r="A34" s="61" t="s">
        <v>1587</v>
      </c>
      <c r="B34" s="104" t="s">
        <v>314</v>
      </c>
      <c r="C34" s="99">
        <v>1</v>
      </c>
      <c r="E34"/>
      <c r="F34"/>
      <c r="G34"/>
      <c r="H34"/>
      <c r="I34"/>
    </row>
    <row r="35" spans="1:9" ht="15.75" customHeight="1" x14ac:dyDescent="0.3">
      <c r="A35" s="61" t="s">
        <v>1588</v>
      </c>
      <c r="B35" s="104" t="s">
        <v>308</v>
      </c>
      <c r="C35" s="99">
        <v>1</v>
      </c>
      <c r="E35"/>
      <c r="F35"/>
      <c r="G35"/>
      <c r="H35"/>
      <c r="I35"/>
    </row>
    <row r="36" spans="1:9" ht="57.6" x14ac:dyDescent="0.3">
      <c r="A36" s="80" t="s">
        <v>1589</v>
      </c>
      <c r="B36" s="104" t="s">
        <v>334</v>
      </c>
      <c r="C36" s="99">
        <v>1</v>
      </c>
      <c r="E36"/>
      <c r="F36"/>
      <c r="G36"/>
      <c r="H36"/>
      <c r="I36"/>
    </row>
    <row r="37" spans="1:9" ht="15.75" customHeight="1" x14ac:dyDescent="0.3">
      <c r="A37" s="80" t="s">
        <v>1590</v>
      </c>
      <c r="B37" s="104" t="s">
        <v>77</v>
      </c>
      <c r="C37" s="99">
        <v>1</v>
      </c>
      <c r="E37"/>
      <c r="F37"/>
      <c r="G37"/>
      <c r="H37"/>
      <c r="I37"/>
    </row>
    <row r="38" spans="1:9" x14ac:dyDescent="0.3">
      <c r="A38" s="124"/>
      <c r="E38"/>
      <c r="F38"/>
      <c r="G38"/>
      <c r="H38"/>
      <c r="I38"/>
    </row>
    <row r="39" spans="1:9" x14ac:dyDescent="0.3">
      <c r="E39"/>
      <c r="F39"/>
      <c r="G39"/>
      <c r="H39"/>
      <c r="I39"/>
    </row>
    <row r="40" spans="1:9" x14ac:dyDescent="0.3">
      <c r="E40"/>
      <c r="F40"/>
      <c r="G40"/>
      <c r="H40"/>
      <c r="I40"/>
    </row>
    <row r="41" spans="1:9" x14ac:dyDescent="0.3">
      <c r="E41"/>
      <c r="F41"/>
      <c r="G41"/>
      <c r="H41"/>
      <c r="I41"/>
    </row>
    <row r="42" spans="1:9" x14ac:dyDescent="0.3">
      <c r="E42"/>
      <c r="F42"/>
      <c r="G42"/>
      <c r="H42"/>
      <c r="I42"/>
    </row>
    <row r="43" spans="1:9" x14ac:dyDescent="0.3">
      <c r="A43" s="51" t="s">
        <v>164</v>
      </c>
      <c r="B43" s="51" t="s">
        <v>962</v>
      </c>
      <c r="C43" s="51" t="s">
        <v>963</v>
      </c>
      <c r="E43"/>
      <c r="F43"/>
      <c r="G43"/>
      <c r="H43"/>
      <c r="I43"/>
    </row>
    <row r="44" spans="1:9" x14ac:dyDescent="0.3">
      <c r="A44" s="48" t="s">
        <v>1274</v>
      </c>
      <c r="B44" s="125" t="s">
        <v>1484</v>
      </c>
      <c r="C44" s="53">
        <v>27</v>
      </c>
      <c r="E44"/>
      <c r="F44"/>
      <c r="G44"/>
      <c r="H44"/>
      <c r="I44"/>
    </row>
    <row r="45" spans="1:9" x14ac:dyDescent="0.3">
      <c r="A45" s="48" t="s">
        <v>1280</v>
      </c>
      <c r="B45" s="126" t="s">
        <v>1485</v>
      </c>
      <c r="C45" s="53">
        <v>57</v>
      </c>
      <c r="E45"/>
      <c r="F45"/>
      <c r="G45"/>
      <c r="H45"/>
      <c r="I45"/>
    </row>
    <row r="46" spans="1:9" x14ac:dyDescent="0.3">
      <c r="A46" s="48" t="s">
        <v>1276</v>
      </c>
      <c r="B46" s="126" t="s">
        <v>1486</v>
      </c>
      <c r="C46" s="53">
        <v>45</v>
      </c>
      <c r="E46"/>
      <c r="F46"/>
      <c r="G46"/>
      <c r="H46"/>
      <c r="I46"/>
    </row>
    <row r="47" spans="1:9" x14ac:dyDescent="0.3">
      <c r="A47" s="48" t="s">
        <v>1275</v>
      </c>
      <c r="B47" s="126" t="s">
        <v>1354</v>
      </c>
      <c r="C47" s="53">
        <v>44</v>
      </c>
      <c r="E47"/>
      <c r="F47"/>
      <c r="G47"/>
      <c r="H47"/>
      <c r="I47"/>
    </row>
    <row r="48" spans="1:9" x14ac:dyDescent="0.3">
      <c r="E48"/>
      <c r="F48"/>
      <c r="G48"/>
      <c r="H48"/>
      <c r="I48"/>
    </row>
    <row r="49" spans="1:9" x14ac:dyDescent="0.3">
      <c r="A49" s="48"/>
      <c r="B49" s="125"/>
      <c r="C49" s="53"/>
      <c r="E49"/>
      <c r="F49"/>
      <c r="G49"/>
      <c r="H49"/>
      <c r="I49"/>
    </row>
    <row r="50" spans="1:9" x14ac:dyDescent="0.3">
      <c r="A50" s="48"/>
      <c r="B50" s="125"/>
      <c r="C50" s="53"/>
      <c r="E50"/>
      <c r="F50"/>
      <c r="G50"/>
      <c r="H50"/>
      <c r="I50"/>
    </row>
    <row r="51" spans="1:9" x14ac:dyDescent="0.3">
      <c r="A51" s="48"/>
      <c r="B51" s="125"/>
      <c r="C51" s="53"/>
      <c r="E51"/>
      <c r="F51"/>
      <c r="G51"/>
      <c r="H51"/>
      <c r="I51"/>
    </row>
    <row r="52" spans="1:9" x14ac:dyDescent="0.3">
      <c r="B52" s="88"/>
      <c r="C52" s="17">
        <f>SUM(C44:C51)</f>
        <v>173</v>
      </c>
      <c r="E52"/>
      <c r="F52"/>
      <c r="G52"/>
      <c r="H52"/>
      <c r="I52"/>
    </row>
    <row r="53" spans="1:9" x14ac:dyDescent="0.3">
      <c r="B53" s="88"/>
      <c r="E53"/>
      <c r="F53"/>
      <c r="G53"/>
      <c r="H53"/>
      <c r="I53"/>
    </row>
    <row r="54" spans="1:9" x14ac:dyDescent="0.3">
      <c r="B54" s="88"/>
      <c r="E54"/>
      <c r="F54"/>
      <c r="G54"/>
      <c r="H54"/>
      <c r="I54"/>
    </row>
    <row r="55" spans="1:9" x14ac:dyDescent="0.3">
      <c r="A55" s="51" t="s">
        <v>165</v>
      </c>
      <c r="B55" s="51" t="s">
        <v>962</v>
      </c>
      <c r="C55" s="51" t="s">
        <v>963</v>
      </c>
      <c r="E55"/>
      <c r="F55"/>
      <c r="G55"/>
      <c r="H55"/>
      <c r="I55"/>
    </row>
    <row r="56" spans="1:9" ht="15.75" customHeight="1" x14ac:dyDescent="0.3">
      <c r="A56" s="48" t="s">
        <v>1279</v>
      </c>
      <c r="B56" s="125" t="s">
        <v>1125</v>
      </c>
      <c r="C56" s="53">
        <v>6</v>
      </c>
      <c r="E56"/>
      <c r="F56"/>
      <c r="G56"/>
      <c r="H56"/>
      <c r="I56"/>
    </row>
    <row r="57" spans="1:9" x14ac:dyDescent="0.3">
      <c r="A57" s="48" t="s">
        <v>1277</v>
      </c>
      <c r="B57" s="125" t="s">
        <v>1304</v>
      </c>
      <c r="C57" s="53">
        <v>10</v>
      </c>
      <c r="E57"/>
      <c r="F57"/>
      <c r="G57"/>
      <c r="H57"/>
      <c r="I57"/>
    </row>
    <row r="58" spans="1:9" x14ac:dyDescent="0.3">
      <c r="A58" s="61" t="s">
        <v>1278</v>
      </c>
      <c r="B58" s="127" t="s">
        <v>1346</v>
      </c>
      <c r="C58" s="99">
        <v>7</v>
      </c>
      <c r="E58"/>
      <c r="F58"/>
      <c r="G58"/>
      <c r="H58"/>
      <c r="I58"/>
    </row>
    <row r="59" spans="1:9" x14ac:dyDescent="0.3">
      <c r="A59" s="61" t="s">
        <v>1281</v>
      </c>
      <c r="B59" s="125" t="s">
        <v>1283</v>
      </c>
      <c r="C59" s="99">
        <v>6</v>
      </c>
      <c r="E59"/>
      <c r="F59"/>
      <c r="G59"/>
      <c r="H59"/>
      <c r="I59"/>
    </row>
    <row r="60" spans="1:9" x14ac:dyDescent="0.3">
      <c r="A60" s="80" t="s">
        <v>1259</v>
      </c>
      <c r="B60" s="127" t="s">
        <v>1306</v>
      </c>
      <c r="C60" s="99">
        <v>15</v>
      </c>
      <c r="E60"/>
      <c r="F60"/>
      <c r="G60"/>
      <c r="H60"/>
      <c r="I60"/>
    </row>
    <row r="61" spans="1:9" x14ac:dyDescent="0.3">
      <c r="C61" s="17">
        <f>SUM(C56:C60)</f>
        <v>44</v>
      </c>
      <c r="E61"/>
      <c r="F61"/>
      <c r="G61"/>
      <c r="H61"/>
      <c r="I61"/>
    </row>
    <row r="62" spans="1:9" x14ac:dyDescent="0.3">
      <c r="E62"/>
      <c r="F62"/>
      <c r="G62"/>
      <c r="H62"/>
      <c r="I62"/>
    </row>
    <row r="63" spans="1:9" x14ac:dyDescent="0.3">
      <c r="E63"/>
      <c r="F63"/>
      <c r="G63"/>
      <c r="H63"/>
      <c r="I63"/>
    </row>
    <row r="64" spans="1:9" x14ac:dyDescent="0.3">
      <c r="E64"/>
      <c r="F64"/>
      <c r="G64"/>
      <c r="H64"/>
      <c r="I64"/>
    </row>
    <row r="65" spans="5:9" x14ac:dyDescent="0.3">
      <c r="E65"/>
      <c r="F65"/>
      <c r="G65"/>
      <c r="H65"/>
      <c r="I65"/>
    </row>
    <row r="66" spans="5:9" x14ac:dyDescent="0.3">
      <c r="E66"/>
      <c r="F66"/>
      <c r="G66"/>
      <c r="H66"/>
      <c r="I66"/>
    </row>
    <row r="67" spans="5:9" x14ac:dyDescent="0.3">
      <c r="E67"/>
      <c r="F67"/>
      <c r="G67"/>
      <c r="H67"/>
      <c r="I67"/>
    </row>
    <row r="68" spans="5:9" x14ac:dyDescent="0.3">
      <c r="E68"/>
      <c r="F68"/>
      <c r="G68"/>
      <c r="H68"/>
      <c r="I68"/>
    </row>
    <row r="69" spans="5:9" x14ac:dyDescent="0.3">
      <c r="E69"/>
      <c r="F69"/>
      <c r="G69"/>
      <c r="H69"/>
      <c r="I69"/>
    </row>
    <row r="70" spans="5:9" x14ac:dyDescent="0.3">
      <c r="E70"/>
      <c r="F70"/>
      <c r="G70"/>
      <c r="H70"/>
      <c r="I70"/>
    </row>
    <row r="71" spans="5:9" x14ac:dyDescent="0.3">
      <c r="E71"/>
      <c r="F71"/>
      <c r="G71"/>
      <c r="H71"/>
      <c r="I71"/>
    </row>
    <row r="72" spans="5:9" x14ac:dyDescent="0.3">
      <c r="E72"/>
      <c r="F72"/>
      <c r="G72"/>
      <c r="H72"/>
      <c r="I72"/>
    </row>
    <row r="73" spans="5:9" x14ac:dyDescent="0.3">
      <c r="E73"/>
      <c r="F73"/>
      <c r="G73"/>
      <c r="H73"/>
      <c r="I73"/>
    </row>
    <row r="74" spans="5:9" x14ac:dyDescent="0.3">
      <c r="E74"/>
      <c r="F74"/>
      <c r="G74"/>
      <c r="H74"/>
      <c r="I74"/>
    </row>
    <row r="75" spans="5:9" x14ac:dyDescent="0.3">
      <c r="E75"/>
      <c r="F75"/>
      <c r="G75"/>
      <c r="H75"/>
      <c r="I75"/>
    </row>
    <row r="76" spans="5:9" x14ac:dyDescent="0.3">
      <c r="E76"/>
      <c r="F76"/>
      <c r="G76"/>
      <c r="H76"/>
      <c r="I76"/>
    </row>
    <row r="77" spans="5:9" x14ac:dyDescent="0.3">
      <c r="E77"/>
      <c r="F77"/>
      <c r="G77"/>
      <c r="H77"/>
      <c r="I77"/>
    </row>
    <row r="78" spans="5:9" x14ac:dyDescent="0.3">
      <c r="E78"/>
      <c r="F78"/>
      <c r="G78"/>
      <c r="H78"/>
      <c r="I78"/>
    </row>
    <row r="79" spans="5:9" x14ac:dyDescent="0.3">
      <c r="E79"/>
      <c r="F79"/>
      <c r="G79"/>
      <c r="H79"/>
      <c r="I79"/>
    </row>
    <row r="80" spans="5:9" x14ac:dyDescent="0.3">
      <c r="E80"/>
      <c r="F80"/>
      <c r="G80"/>
      <c r="H80"/>
      <c r="I80"/>
    </row>
    <row r="81" spans="5:9" x14ac:dyDescent="0.3">
      <c r="E81"/>
      <c r="F81"/>
      <c r="G81"/>
      <c r="H81"/>
      <c r="I81"/>
    </row>
    <row r="82" spans="5:9" x14ac:dyDescent="0.3">
      <c r="E82"/>
      <c r="F82"/>
      <c r="G82"/>
      <c r="H82"/>
      <c r="I82"/>
    </row>
    <row r="83" spans="5:9" x14ac:dyDescent="0.3">
      <c r="E83"/>
      <c r="F83"/>
      <c r="G83"/>
      <c r="H83"/>
      <c r="I83"/>
    </row>
    <row r="84" spans="5:9" x14ac:dyDescent="0.3">
      <c r="E84"/>
      <c r="F84"/>
      <c r="G84"/>
      <c r="H84"/>
      <c r="I84"/>
    </row>
    <row r="85" spans="5:9" x14ac:dyDescent="0.3">
      <c r="E85"/>
      <c r="F85"/>
      <c r="G85"/>
      <c r="H85"/>
      <c r="I85"/>
    </row>
    <row r="86" spans="5:9" x14ac:dyDescent="0.3">
      <c r="E86"/>
      <c r="F86"/>
      <c r="G86"/>
      <c r="H86"/>
      <c r="I86"/>
    </row>
    <row r="87" spans="5:9" x14ac:dyDescent="0.3">
      <c r="E87"/>
      <c r="F87"/>
      <c r="G87"/>
      <c r="H87"/>
      <c r="I87"/>
    </row>
    <row r="88" spans="5:9" x14ac:dyDescent="0.3">
      <c r="E88"/>
      <c r="F88"/>
      <c r="G88"/>
      <c r="H88"/>
      <c r="I88"/>
    </row>
    <row r="89" spans="5:9" x14ac:dyDescent="0.3">
      <c r="E89"/>
      <c r="F89"/>
      <c r="G89"/>
      <c r="H89"/>
      <c r="I89"/>
    </row>
    <row r="90" spans="5:9" x14ac:dyDescent="0.3">
      <c r="E90"/>
      <c r="F90"/>
      <c r="G90"/>
      <c r="H90"/>
      <c r="I90"/>
    </row>
    <row r="91" spans="5:9" x14ac:dyDescent="0.3">
      <c r="E91"/>
      <c r="F91"/>
      <c r="G91"/>
      <c r="H91"/>
      <c r="I91"/>
    </row>
    <row r="92" spans="5:9" x14ac:dyDescent="0.3">
      <c r="E92"/>
      <c r="F92"/>
      <c r="G92"/>
      <c r="H92"/>
      <c r="I92"/>
    </row>
    <row r="93" spans="5:9" x14ac:dyDescent="0.3">
      <c r="E93"/>
      <c r="F93"/>
      <c r="G93"/>
      <c r="H93"/>
      <c r="I93"/>
    </row>
    <row r="94" spans="5:9" x14ac:dyDescent="0.3">
      <c r="E94"/>
      <c r="F94"/>
      <c r="G94"/>
      <c r="H94"/>
      <c r="I94"/>
    </row>
    <row r="95" spans="5:9" x14ac:dyDescent="0.3">
      <c r="E95"/>
      <c r="F95"/>
      <c r="G95"/>
      <c r="H95"/>
      <c r="I95"/>
    </row>
    <row r="96" spans="5:9" x14ac:dyDescent="0.3">
      <c r="E96"/>
      <c r="F96"/>
      <c r="G96"/>
      <c r="H96"/>
      <c r="I96"/>
    </row>
    <row r="97" spans="5:9" x14ac:dyDescent="0.3">
      <c r="E97"/>
      <c r="F97"/>
      <c r="G97"/>
      <c r="H97"/>
      <c r="I97"/>
    </row>
    <row r="98" spans="5:9" x14ac:dyDescent="0.3">
      <c r="E98"/>
      <c r="F98"/>
      <c r="G98"/>
      <c r="H98"/>
      <c r="I98"/>
    </row>
    <row r="99" spans="5:9" x14ac:dyDescent="0.3">
      <c r="E99"/>
      <c r="F99"/>
      <c r="G99"/>
      <c r="H99"/>
      <c r="I99"/>
    </row>
    <row r="100" spans="5:9" x14ac:dyDescent="0.3">
      <c r="E100"/>
      <c r="F100"/>
      <c r="G100"/>
      <c r="H100"/>
      <c r="I100"/>
    </row>
    <row r="101" spans="5:9" x14ac:dyDescent="0.3">
      <c r="E101"/>
      <c r="F101"/>
      <c r="G101"/>
      <c r="H101"/>
      <c r="I101"/>
    </row>
    <row r="102" spans="5:9" x14ac:dyDescent="0.3">
      <c r="E102"/>
      <c r="F102"/>
      <c r="G102"/>
      <c r="H102"/>
      <c r="I102"/>
    </row>
    <row r="103" spans="5:9" x14ac:dyDescent="0.3">
      <c r="E103"/>
      <c r="F103"/>
      <c r="G103"/>
      <c r="H103"/>
      <c r="I103"/>
    </row>
    <row r="104" spans="5:9" x14ac:dyDescent="0.3">
      <c r="E104"/>
      <c r="F104"/>
      <c r="G104"/>
      <c r="H104"/>
      <c r="I104"/>
    </row>
    <row r="105" spans="5:9" x14ac:dyDescent="0.3">
      <c r="E105"/>
      <c r="F105"/>
      <c r="G105"/>
      <c r="H105"/>
      <c r="I105"/>
    </row>
    <row r="106" spans="5:9" x14ac:dyDescent="0.3">
      <c r="E106"/>
      <c r="F106"/>
      <c r="G106"/>
      <c r="H106"/>
      <c r="I106"/>
    </row>
    <row r="107" spans="5:9" x14ac:dyDescent="0.3">
      <c r="E107"/>
      <c r="F107"/>
      <c r="G107"/>
      <c r="H107"/>
      <c r="I107"/>
    </row>
    <row r="108" spans="5:9" x14ac:dyDescent="0.3">
      <c r="E108"/>
      <c r="F108"/>
      <c r="G108"/>
      <c r="H108"/>
      <c r="I108"/>
    </row>
    <row r="109" spans="5:9" x14ac:dyDescent="0.3">
      <c r="E109"/>
      <c r="F109"/>
      <c r="G109"/>
      <c r="H109"/>
      <c r="I109"/>
    </row>
    <row r="110" spans="5:9" x14ac:dyDescent="0.3">
      <c r="E110"/>
      <c r="F110"/>
      <c r="G110"/>
      <c r="H110"/>
      <c r="I110"/>
    </row>
    <row r="111" spans="5:9" x14ac:dyDescent="0.3">
      <c r="E111"/>
      <c r="F111"/>
      <c r="G111"/>
      <c r="H111"/>
      <c r="I111"/>
    </row>
    <row r="112" spans="5:9" x14ac:dyDescent="0.3">
      <c r="E112"/>
      <c r="F112"/>
      <c r="G112"/>
      <c r="H112"/>
      <c r="I112"/>
    </row>
    <row r="113" spans="5:9" x14ac:dyDescent="0.3">
      <c r="E113"/>
      <c r="F113"/>
      <c r="G113"/>
      <c r="H113"/>
      <c r="I113"/>
    </row>
    <row r="114" spans="5:9" x14ac:dyDescent="0.3">
      <c r="E114"/>
      <c r="F114"/>
      <c r="G114"/>
      <c r="H114"/>
      <c r="I114"/>
    </row>
    <row r="115" spans="5:9" x14ac:dyDescent="0.3">
      <c r="E115"/>
      <c r="F115"/>
      <c r="G115"/>
      <c r="H115"/>
      <c r="I115"/>
    </row>
  </sheetData>
  <sortState xmlns:xlrd2="http://schemas.microsoft.com/office/spreadsheetml/2017/richdata2" ref="E8:E136">
    <sortCondition ref="E8"/>
  </sortState>
  <mergeCells count="3">
    <mergeCell ref="A4:H4"/>
    <mergeCell ref="A3:H3"/>
    <mergeCell ref="A1:H2"/>
  </mergeCells>
  <pageMargins left="0.511811024" right="0.511811024" top="0.78740157499999996" bottom="0.78740157499999996" header="0.31496062000000002" footer="0.31496062000000002"/>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Studies Selected</vt:lpstr>
      <vt:lpstr>Data extraction</vt:lpstr>
      <vt:lpstr>RQ 1</vt:lpstr>
      <vt:lpstr>RQ 2</vt:lpstr>
      <vt:lpstr>RQ 3</vt:lpstr>
      <vt:lpstr>RQ 4</vt:lpstr>
      <vt:lpstr>RQ 5</vt:lpstr>
      <vt:lpstr>RQ 6-7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Vinicius Santos</dc:creator>
  <cp:lastModifiedBy>Windows User</cp:lastModifiedBy>
  <dcterms:created xsi:type="dcterms:W3CDTF">2016-04-10T20:23:52Z</dcterms:created>
  <dcterms:modified xsi:type="dcterms:W3CDTF">2020-03-17T00:05:17Z</dcterms:modified>
</cp:coreProperties>
</file>