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i_\Downloads\Nova pasta\V.2_Delphi method application\"/>
    </mc:Choice>
  </mc:AlternateContent>
  <bookViews>
    <workbookView xWindow="0" yWindow="0" windowWidth="28800" windowHeight="12435" activeTab="3"/>
  </bookViews>
  <sheets>
    <sheet name="Experiment_setup" sheetId="1" r:id="rId1"/>
    <sheet name="Participants" sheetId="2" r:id="rId2"/>
    <sheet name="Sec01-Profile" sheetId="3" r:id="rId3"/>
    <sheet name="Sec02-Core_characteristics" sheetId="4" r:id="rId4"/>
    <sheet name="Sec03-Critical_Factors" sheetId="5" r:id="rId5"/>
  </sheets>
  <calcPr calcId="152511"/>
  <extLst>
    <ext uri="GoogleSheetsCustomDataVersion1">
      <go:sheetsCustomData xmlns:go="http://customooxmlschemas.google.com/" r:id="rId9" roundtripDataSignature="AMtx7mgmIa7wqTqLt6NseL7Rp5BHpraKnQ=="/>
    </ext>
  </extLst>
</workbook>
</file>

<file path=xl/calcChain.xml><?xml version="1.0" encoding="utf-8"?>
<calcChain xmlns="http://schemas.openxmlformats.org/spreadsheetml/2006/main">
  <c r="T36" i="5" l="1"/>
  <c r="S36" i="5"/>
  <c r="R36" i="5"/>
  <c r="Q36" i="5"/>
  <c r="P36" i="5"/>
  <c r="O36" i="5"/>
  <c r="N36" i="5"/>
  <c r="U36" i="5" s="1"/>
  <c r="M36" i="5"/>
  <c r="T35" i="5"/>
  <c r="S35" i="5"/>
  <c r="R35" i="5"/>
  <c r="Q35" i="5"/>
  <c r="P35" i="5"/>
  <c r="O35" i="5"/>
  <c r="N35" i="5"/>
  <c r="U35" i="5" s="1"/>
  <c r="M35" i="5"/>
  <c r="T34" i="5"/>
  <c r="S34" i="5"/>
  <c r="R34" i="5"/>
  <c r="Q34" i="5"/>
  <c r="P34" i="5"/>
  <c r="O34" i="5"/>
  <c r="N34" i="5"/>
  <c r="U34" i="5" s="1"/>
  <c r="M34" i="5"/>
  <c r="T33" i="5"/>
  <c r="S33" i="5"/>
  <c r="R33" i="5"/>
  <c r="Q33" i="5"/>
  <c r="P33" i="5"/>
  <c r="O33" i="5"/>
  <c r="N33" i="5"/>
  <c r="U33" i="5" s="1"/>
  <c r="M33" i="5"/>
  <c r="T32" i="5"/>
  <c r="S32" i="5"/>
  <c r="R32" i="5"/>
  <c r="Q32" i="5"/>
  <c r="P32" i="5"/>
  <c r="O32" i="5"/>
  <c r="U32" i="5" s="1"/>
  <c r="N32" i="5"/>
  <c r="M32" i="5"/>
  <c r="T31" i="5"/>
  <c r="S31" i="5"/>
  <c r="R31" i="5"/>
  <c r="Q31" i="5"/>
  <c r="P31" i="5"/>
  <c r="O31" i="5"/>
  <c r="N31" i="5"/>
  <c r="U31" i="5" s="1"/>
  <c r="M31" i="5"/>
  <c r="T30" i="5"/>
  <c r="S30" i="5"/>
  <c r="R30" i="5"/>
  <c r="Q30" i="5"/>
  <c r="P30" i="5"/>
  <c r="O30" i="5"/>
  <c r="N30" i="5"/>
  <c r="U30" i="5" s="1"/>
  <c r="M30" i="5"/>
  <c r="T29" i="5"/>
  <c r="S29" i="5"/>
  <c r="R29" i="5"/>
  <c r="Q29" i="5"/>
  <c r="P29" i="5"/>
  <c r="O29" i="5"/>
  <c r="N29" i="5"/>
  <c r="U29" i="5" s="1"/>
  <c r="M29" i="5"/>
  <c r="T28" i="5"/>
  <c r="S28" i="5"/>
  <c r="R28" i="5"/>
  <c r="Q28" i="5"/>
  <c r="P28" i="5"/>
  <c r="O28" i="5"/>
  <c r="U28" i="5" s="1"/>
  <c r="N28" i="5"/>
  <c r="M28" i="5"/>
  <c r="T27" i="5"/>
  <c r="S27" i="5"/>
  <c r="R27" i="5"/>
  <c r="Q27" i="5"/>
  <c r="P27" i="5"/>
  <c r="O27" i="5"/>
  <c r="N27" i="5"/>
  <c r="U27" i="5" s="1"/>
  <c r="M27" i="5"/>
  <c r="T26" i="5"/>
  <c r="S26" i="5"/>
  <c r="R26" i="5"/>
  <c r="Q26" i="5"/>
  <c r="P26" i="5"/>
  <c r="O26" i="5"/>
  <c r="N26" i="5"/>
  <c r="U26" i="5" s="1"/>
  <c r="M26" i="5"/>
  <c r="T25" i="5"/>
  <c r="S25" i="5"/>
  <c r="R25" i="5"/>
  <c r="Q25" i="5"/>
  <c r="P25" i="5"/>
  <c r="O25" i="5"/>
  <c r="N25" i="5"/>
  <c r="U25" i="5" s="1"/>
  <c r="M25" i="5"/>
  <c r="U24" i="5"/>
  <c r="T24" i="5"/>
  <c r="S24" i="5"/>
  <c r="R24" i="5"/>
  <c r="Q24" i="5"/>
  <c r="P24" i="5"/>
  <c r="O24" i="5"/>
  <c r="N24" i="5"/>
  <c r="M24" i="5"/>
  <c r="T23" i="5"/>
  <c r="S23" i="5"/>
  <c r="R23" i="5"/>
  <c r="Q23" i="5"/>
  <c r="P23" i="5"/>
  <c r="O23" i="5"/>
  <c r="N23" i="5"/>
  <c r="U23" i="5" s="1"/>
  <c r="M23" i="5"/>
  <c r="T22" i="5"/>
  <c r="S22" i="5"/>
  <c r="R22" i="5"/>
  <c r="Q22" i="5"/>
  <c r="P22" i="5"/>
  <c r="O22" i="5"/>
  <c r="N22" i="5"/>
  <c r="U22" i="5" s="1"/>
  <c r="M22" i="5"/>
  <c r="T17" i="5"/>
  <c r="S17" i="5"/>
  <c r="R17" i="5"/>
  <c r="Q17" i="5"/>
  <c r="P17" i="5"/>
  <c r="O17" i="5"/>
  <c r="N17" i="5"/>
  <c r="U17" i="5" s="1"/>
  <c r="M17" i="5"/>
  <c r="U16" i="5"/>
  <c r="T16" i="5"/>
  <c r="S16" i="5"/>
  <c r="R16" i="5"/>
  <c r="Q16" i="5"/>
  <c r="P16" i="5"/>
  <c r="O16" i="5"/>
  <c r="N16" i="5"/>
  <c r="M16" i="5"/>
  <c r="T15" i="5"/>
  <c r="S15" i="5"/>
  <c r="R15" i="5"/>
  <c r="Q15" i="5"/>
  <c r="P15" i="5"/>
  <c r="O15" i="5"/>
  <c r="N15" i="5"/>
  <c r="U15" i="5" s="1"/>
  <c r="M15" i="5"/>
  <c r="T14" i="5"/>
  <c r="S14" i="5"/>
  <c r="R14" i="5"/>
  <c r="Q14" i="5"/>
  <c r="P14" i="5"/>
  <c r="O14" i="5"/>
  <c r="N14" i="5"/>
  <c r="U14" i="5" s="1"/>
  <c r="M14" i="5"/>
  <c r="T13" i="5"/>
  <c r="S13" i="5"/>
  <c r="R13" i="5"/>
  <c r="Q13" i="5"/>
  <c r="P13" i="5"/>
  <c r="O13" i="5"/>
  <c r="N13" i="5"/>
  <c r="U13" i="5" s="1"/>
  <c r="M13" i="5"/>
  <c r="U12" i="5"/>
  <c r="T12" i="5"/>
  <c r="S12" i="5"/>
  <c r="R12" i="5"/>
  <c r="Q12" i="5"/>
  <c r="P12" i="5"/>
  <c r="O12" i="5"/>
  <c r="N12" i="5"/>
  <c r="M12" i="5"/>
  <c r="T11" i="5"/>
  <c r="S11" i="5"/>
  <c r="R11" i="5"/>
  <c r="Q11" i="5"/>
  <c r="P11" i="5"/>
  <c r="O11" i="5"/>
  <c r="N11" i="5"/>
  <c r="U11" i="5" s="1"/>
  <c r="M11" i="5"/>
  <c r="T10" i="5"/>
  <c r="S10" i="5"/>
  <c r="R10" i="5"/>
  <c r="Q10" i="5"/>
  <c r="P10" i="5"/>
  <c r="O10" i="5"/>
  <c r="N10" i="5"/>
  <c r="U10" i="5" s="1"/>
  <c r="M10" i="5"/>
  <c r="T9" i="5"/>
  <c r="S9" i="5"/>
  <c r="R9" i="5"/>
  <c r="Q9" i="5"/>
  <c r="P9" i="5"/>
  <c r="O9" i="5"/>
  <c r="N9" i="5"/>
  <c r="U9" i="5" s="1"/>
  <c r="M9" i="5"/>
  <c r="U8" i="5"/>
  <c r="T8" i="5"/>
  <c r="S8" i="5"/>
  <c r="R8" i="5"/>
  <c r="Q8" i="5"/>
  <c r="P8" i="5"/>
  <c r="O8" i="5"/>
  <c r="N8" i="5"/>
  <c r="M8" i="5"/>
  <c r="T7" i="5"/>
  <c r="S7" i="5"/>
  <c r="R7" i="5"/>
  <c r="Q7" i="5"/>
  <c r="P7" i="5"/>
  <c r="O7" i="5"/>
  <c r="N7" i="5"/>
  <c r="U7" i="5" s="1"/>
  <c r="M7" i="5"/>
  <c r="T6" i="5"/>
  <c r="S6" i="5"/>
  <c r="R6" i="5"/>
  <c r="Q6" i="5"/>
  <c r="P6" i="5"/>
  <c r="O6" i="5"/>
  <c r="N6" i="5"/>
  <c r="U6" i="5" s="1"/>
  <c r="M6" i="5"/>
  <c r="T5" i="5"/>
  <c r="S5" i="5"/>
  <c r="R5" i="5"/>
  <c r="Q5" i="5"/>
  <c r="P5" i="5"/>
  <c r="O5" i="5"/>
  <c r="N5" i="5"/>
  <c r="U5" i="5" s="1"/>
  <c r="M5" i="5"/>
  <c r="U4" i="5"/>
  <c r="T4" i="5"/>
  <c r="S4" i="5"/>
  <c r="R4" i="5"/>
  <c r="Q4" i="5"/>
  <c r="P4" i="5"/>
  <c r="O4" i="5"/>
  <c r="N4" i="5"/>
  <c r="M4" i="5"/>
  <c r="T3" i="5"/>
  <c r="S3" i="5"/>
  <c r="R3" i="5"/>
  <c r="Q3" i="5"/>
  <c r="P3" i="5"/>
  <c r="O3" i="5"/>
  <c r="N3" i="5"/>
  <c r="U3" i="5" s="1"/>
  <c r="M3" i="5"/>
  <c r="T53" i="4"/>
  <c r="S53" i="4"/>
  <c r="R53" i="4"/>
  <c r="Q53" i="4"/>
  <c r="P53" i="4"/>
  <c r="O53" i="4"/>
  <c r="N53" i="4"/>
  <c r="U53" i="4" s="1"/>
  <c r="M53" i="4"/>
  <c r="T52" i="4"/>
  <c r="S52" i="4"/>
  <c r="R52" i="4"/>
  <c r="Q52" i="4"/>
  <c r="P52" i="4"/>
  <c r="O52" i="4"/>
  <c r="N52" i="4"/>
  <c r="U52" i="4" s="1"/>
  <c r="M52" i="4"/>
  <c r="U51" i="4"/>
  <c r="T51" i="4"/>
  <c r="S51" i="4"/>
  <c r="R51" i="4"/>
  <c r="Q51" i="4"/>
  <c r="P51" i="4"/>
  <c r="O51" i="4"/>
  <c r="N51" i="4"/>
  <c r="M51" i="4"/>
  <c r="T50" i="4"/>
  <c r="S50" i="4"/>
  <c r="R50" i="4"/>
  <c r="Q50" i="4"/>
  <c r="P50" i="4"/>
  <c r="O50" i="4"/>
  <c r="N50" i="4"/>
  <c r="U50" i="4" s="1"/>
  <c r="M50" i="4"/>
  <c r="T49" i="4"/>
  <c r="S49" i="4"/>
  <c r="R49" i="4"/>
  <c r="Q49" i="4"/>
  <c r="P49" i="4"/>
  <c r="O49" i="4"/>
  <c r="N49" i="4"/>
  <c r="U49" i="4" s="1"/>
  <c r="M49" i="4"/>
  <c r="T48" i="4"/>
  <c r="S48" i="4"/>
  <c r="R48" i="4"/>
  <c r="Q48" i="4"/>
  <c r="P48" i="4"/>
  <c r="O48" i="4"/>
  <c r="N48" i="4"/>
  <c r="U48" i="4" s="1"/>
  <c r="M48" i="4"/>
  <c r="U47" i="4"/>
  <c r="T47" i="4"/>
  <c r="S47" i="4"/>
  <c r="R47" i="4"/>
  <c r="Q47" i="4"/>
  <c r="P47" i="4"/>
  <c r="O47" i="4"/>
  <c r="N47" i="4"/>
  <c r="M47" i="4"/>
  <c r="T46" i="4"/>
  <c r="S46" i="4"/>
  <c r="R46" i="4"/>
  <c r="Q46" i="4"/>
  <c r="P46" i="4"/>
  <c r="O46" i="4"/>
  <c r="N46" i="4"/>
  <c r="U46" i="4" s="1"/>
  <c r="M46" i="4"/>
  <c r="T45" i="4"/>
  <c r="S45" i="4"/>
  <c r="R45" i="4"/>
  <c r="Q45" i="4"/>
  <c r="P45" i="4"/>
  <c r="O45" i="4"/>
  <c r="N45" i="4"/>
  <c r="U45" i="4" s="1"/>
  <c r="M45" i="4"/>
  <c r="T44" i="4"/>
  <c r="S44" i="4"/>
  <c r="R44" i="4"/>
  <c r="Q44" i="4"/>
  <c r="P44" i="4"/>
  <c r="O44" i="4"/>
  <c r="N44" i="4"/>
  <c r="U44" i="4" s="1"/>
  <c r="M44" i="4"/>
  <c r="U43" i="4"/>
  <c r="T43" i="4"/>
  <c r="S43" i="4"/>
  <c r="R43" i="4"/>
  <c r="Q43" i="4"/>
  <c r="P43" i="4"/>
  <c r="O43" i="4"/>
  <c r="N43" i="4"/>
  <c r="M43" i="4"/>
  <c r="T42" i="4"/>
  <c r="S42" i="4"/>
  <c r="R42" i="4"/>
  <c r="Q42" i="4"/>
  <c r="P42" i="4"/>
  <c r="O42" i="4"/>
  <c r="N42" i="4"/>
  <c r="U42" i="4" s="1"/>
  <c r="M42" i="4"/>
  <c r="T41" i="4"/>
  <c r="S41" i="4"/>
  <c r="R41" i="4"/>
  <c r="Q41" i="4"/>
  <c r="P41" i="4"/>
  <c r="O41" i="4"/>
  <c r="U41" i="4" s="1"/>
  <c r="N41" i="4"/>
  <c r="M41" i="4"/>
  <c r="T40" i="4"/>
  <c r="S40" i="4"/>
  <c r="R40" i="4"/>
  <c r="Q40" i="4"/>
  <c r="P40" i="4"/>
  <c r="O40" i="4"/>
  <c r="N40" i="4"/>
  <c r="U40" i="4" s="1"/>
  <c r="M40" i="4"/>
  <c r="U39" i="4"/>
  <c r="T39" i="4"/>
  <c r="S39" i="4"/>
  <c r="R39" i="4"/>
  <c r="Q39" i="4"/>
  <c r="P39" i="4"/>
  <c r="O39" i="4"/>
  <c r="N39" i="4"/>
  <c r="M39" i="4"/>
  <c r="T38" i="4"/>
  <c r="S38" i="4"/>
  <c r="R38" i="4"/>
  <c r="Q38" i="4"/>
  <c r="P38" i="4"/>
  <c r="O38" i="4"/>
  <c r="N38" i="4"/>
  <c r="U38" i="4" s="1"/>
  <c r="M38" i="4"/>
  <c r="T37" i="4"/>
  <c r="S37" i="4"/>
  <c r="R37" i="4"/>
  <c r="Q37" i="4"/>
  <c r="P37" i="4"/>
  <c r="O37" i="4"/>
  <c r="U37" i="4" s="1"/>
  <c r="N37" i="4"/>
  <c r="M37" i="4"/>
  <c r="T36" i="4"/>
  <c r="S36" i="4"/>
  <c r="R36" i="4"/>
  <c r="Q36" i="4"/>
  <c r="P36" i="4"/>
  <c r="O36" i="4"/>
  <c r="N36" i="4"/>
  <c r="U36" i="4" s="1"/>
  <c r="M36" i="4"/>
  <c r="U35" i="4"/>
  <c r="T35" i="4"/>
  <c r="S35" i="4"/>
  <c r="R35" i="4"/>
  <c r="Q35" i="4"/>
  <c r="P35" i="4"/>
  <c r="O35" i="4"/>
  <c r="N35" i="4"/>
  <c r="M35" i="4"/>
  <c r="T34" i="4"/>
  <c r="S34" i="4"/>
  <c r="R34" i="4"/>
  <c r="Q34" i="4"/>
  <c r="P34" i="4"/>
  <c r="O34" i="4"/>
  <c r="N34" i="4"/>
  <c r="U34" i="4" s="1"/>
  <c r="M34" i="4"/>
  <c r="T33" i="4"/>
  <c r="S33" i="4"/>
  <c r="R33" i="4"/>
  <c r="Q33" i="4"/>
  <c r="P33" i="4"/>
  <c r="O33" i="4"/>
  <c r="U33" i="4" s="1"/>
  <c r="N33" i="4"/>
  <c r="M33" i="4"/>
  <c r="T32" i="4"/>
  <c r="S32" i="4"/>
  <c r="R32" i="4"/>
  <c r="Q32" i="4"/>
  <c r="P32" i="4"/>
  <c r="O32" i="4"/>
  <c r="N32" i="4"/>
  <c r="U32" i="4" s="1"/>
  <c r="M32" i="4"/>
  <c r="U31" i="4"/>
  <c r="T31" i="4"/>
  <c r="S31" i="4"/>
  <c r="R31" i="4"/>
  <c r="Q31" i="4"/>
  <c r="P31" i="4"/>
  <c r="O31" i="4"/>
  <c r="N31" i="4"/>
  <c r="M31" i="4"/>
  <c r="T30" i="4"/>
  <c r="S30" i="4"/>
  <c r="R30" i="4"/>
  <c r="Q30" i="4"/>
  <c r="P30" i="4"/>
  <c r="O30" i="4"/>
  <c r="N30" i="4"/>
  <c r="U30" i="4" s="1"/>
  <c r="M30" i="4"/>
  <c r="T26" i="4"/>
  <c r="S26" i="4"/>
  <c r="R26" i="4"/>
  <c r="Q26" i="4"/>
  <c r="P26" i="4"/>
  <c r="O26" i="4"/>
  <c r="U26" i="4" s="1"/>
  <c r="N26" i="4"/>
  <c r="M26" i="4"/>
  <c r="T25" i="4"/>
  <c r="S25" i="4"/>
  <c r="R25" i="4"/>
  <c r="Q25" i="4"/>
  <c r="P25" i="4"/>
  <c r="O25" i="4"/>
  <c r="N25" i="4"/>
  <c r="U25" i="4" s="1"/>
  <c r="M25" i="4"/>
  <c r="U24" i="4"/>
  <c r="T24" i="4"/>
  <c r="S24" i="4"/>
  <c r="R24" i="4"/>
  <c r="Q24" i="4"/>
  <c r="P24" i="4"/>
  <c r="O24" i="4"/>
  <c r="N24" i="4"/>
  <c r="M24" i="4"/>
  <c r="T23" i="4"/>
  <c r="S23" i="4"/>
  <c r="R23" i="4"/>
  <c r="Q23" i="4"/>
  <c r="P23" i="4"/>
  <c r="O23" i="4"/>
  <c r="N23" i="4"/>
  <c r="U23" i="4" s="1"/>
  <c r="M23" i="4"/>
  <c r="T22" i="4"/>
  <c r="S22" i="4"/>
  <c r="R22" i="4"/>
  <c r="Q22" i="4"/>
  <c r="P22" i="4"/>
  <c r="O22" i="4"/>
  <c r="U22" i="4" s="1"/>
  <c r="N22" i="4"/>
  <c r="M22" i="4"/>
  <c r="T21" i="4"/>
  <c r="S21" i="4"/>
  <c r="R21" i="4"/>
  <c r="Q21" i="4"/>
  <c r="P21" i="4"/>
  <c r="O21" i="4"/>
  <c r="N21" i="4"/>
  <c r="U21" i="4" s="1"/>
  <c r="M21" i="4"/>
  <c r="U20" i="4"/>
  <c r="T20" i="4"/>
  <c r="S20" i="4"/>
  <c r="R20" i="4"/>
  <c r="Q20" i="4"/>
  <c r="P20" i="4"/>
  <c r="O20" i="4"/>
  <c r="N20" i="4"/>
  <c r="M20" i="4"/>
  <c r="T19" i="4"/>
  <c r="S19" i="4"/>
  <c r="R19" i="4"/>
  <c r="Q19" i="4"/>
  <c r="P19" i="4"/>
  <c r="O19" i="4"/>
  <c r="N19" i="4"/>
  <c r="U19" i="4" s="1"/>
  <c r="M19" i="4"/>
  <c r="T18" i="4"/>
  <c r="S18" i="4"/>
  <c r="R18" i="4"/>
  <c r="Q18" i="4"/>
  <c r="P18" i="4"/>
  <c r="O18" i="4"/>
  <c r="U18" i="4" s="1"/>
  <c r="N18" i="4"/>
  <c r="M18" i="4"/>
  <c r="T17" i="4"/>
  <c r="S17" i="4"/>
  <c r="R17" i="4"/>
  <c r="Q17" i="4"/>
  <c r="P17" i="4"/>
  <c r="O17" i="4"/>
  <c r="N17" i="4"/>
  <c r="U17" i="4" s="1"/>
  <c r="M17" i="4"/>
  <c r="U16" i="4"/>
  <c r="T16" i="4"/>
  <c r="S16" i="4"/>
  <c r="R16" i="4"/>
  <c r="Q16" i="4"/>
  <c r="P16" i="4"/>
  <c r="O16" i="4"/>
  <c r="N16" i="4"/>
  <c r="M16" i="4"/>
  <c r="T15" i="4"/>
  <c r="S15" i="4"/>
  <c r="R15" i="4"/>
  <c r="Q15" i="4"/>
  <c r="P15" i="4"/>
  <c r="O15" i="4"/>
  <c r="N15" i="4"/>
  <c r="U15" i="4" s="1"/>
  <c r="M15" i="4"/>
  <c r="T14" i="4"/>
  <c r="S14" i="4"/>
  <c r="R14" i="4"/>
  <c r="Q14" i="4"/>
  <c r="P14" i="4"/>
  <c r="O14" i="4"/>
  <c r="U14" i="4" s="1"/>
  <c r="N14" i="4"/>
  <c r="M14" i="4"/>
  <c r="T13" i="4"/>
  <c r="S13" i="4"/>
  <c r="R13" i="4"/>
  <c r="Q13" i="4"/>
  <c r="P13" i="4"/>
  <c r="O13" i="4"/>
  <c r="N13" i="4"/>
  <c r="U13" i="4" s="1"/>
  <c r="M13" i="4"/>
  <c r="U12" i="4"/>
  <c r="T12" i="4"/>
  <c r="S12" i="4"/>
  <c r="R12" i="4"/>
  <c r="Q12" i="4"/>
  <c r="P12" i="4"/>
  <c r="O12" i="4"/>
  <c r="N12" i="4"/>
  <c r="M12" i="4"/>
  <c r="T11" i="4"/>
  <c r="S11" i="4"/>
  <c r="R11" i="4"/>
  <c r="Q11" i="4"/>
  <c r="P11" i="4"/>
  <c r="O11" i="4"/>
  <c r="N11" i="4"/>
  <c r="U11" i="4" s="1"/>
  <c r="M11" i="4"/>
  <c r="T10" i="4"/>
  <c r="S10" i="4"/>
  <c r="R10" i="4"/>
  <c r="Q10" i="4"/>
  <c r="P10" i="4"/>
  <c r="O10" i="4"/>
  <c r="U10" i="4" s="1"/>
  <c r="N10" i="4"/>
  <c r="M10" i="4"/>
  <c r="T9" i="4"/>
  <c r="S9" i="4"/>
  <c r="R9" i="4"/>
  <c r="Q9" i="4"/>
  <c r="P9" i="4"/>
  <c r="O9" i="4"/>
  <c r="N9" i="4"/>
  <c r="U9" i="4" s="1"/>
  <c r="M9" i="4"/>
  <c r="U8" i="4"/>
  <c r="T8" i="4"/>
  <c r="S8" i="4"/>
  <c r="R8" i="4"/>
  <c r="Q8" i="4"/>
  <c r="P8" i="4"/>
  <c r="O8" i="4"/>
  <c r="N8" i="4"/>
  <c r="M8" i="4"/>
  <c r="T7" i="4"/>
  <c r="S7" i="4"/>
  <c r="R7" i="4"/>
  <c r="Q7" i="4"/>
  <c r="P7" i="4"/>
  <c r="O7" i="4"/>
  <c r="N7" i="4"/>
  <c r="U7" i="4" s="1"/>
  <c r="M7" i="4"/>
  <c r="T6" i="4"/>
  <c r="S6" i="4"/>
  <c r="R6" i="4"/>
  <c r="Q6" i="4"/>
  <c r="P6" i="4"/>
  <c r="O6" i="4"/>
  <c r="U6" i="4" s="1"/>
  <c r="N6" i="4"/>
  <c r="M6" i="4"/>
  <c r="T5" i="4"/>
  <c r="S5" i="4"/>
  <c r="R5" i="4"/>
  <c r="Q5" i="4"/>
  <c r="P5" i="4"/>
  <c r="O5" i="4"/>
  <c r="N5" i="4"/>
  <c r="U5" i="4" s="1"/>
  <c r="M5" i="4"/>
  <c r="U4" i="4"/>
  <c r="T4" i="4"/>
  <c r="S4" i="4"/>
  <c r="R4" i="4"/>
  <c r="Q4" i="4"/>
  <c r="P4" i="4"/>
  <c r="O4" i="4"/>
  <c r="N4" i="4"/>
  <c r="M4" i="4"/>
  <c r="T3" i="4"/>
  <c r="S3" i="4"/>
  <c r="R3" i="4"/>
  <c r="Q3" i="4"/>
  <c r="P3" i="4"/>
  <c r="O3" i="4"/>
  <c r="N3" i="4"/>
  <c r="U3" i="4" s="1"/>
  <c r="M3" i="4"/>
</calcChain>
</file>

<file path=xl/comments1.xml><?xml version="1.0" encoding="utf-8"?>
<comments xmlns="http://schemas.openxmlformats.org/spreadsheetml/2006/main">
  <authors>
    <author/>
  </authors>
  <commentList>
    <comment ref="A13" authorId="0" shapeId="0">
      <text>
        <r>
          <rPr>
            <sz val="10"/>
            <color rgb="FF000000"/>
            <rFont val="Arial"/>
            <scheme val="minor"/>
          </rPr>
          <t>======
ID#AAAAdT3q3Fw
    (2022-07-28 14:09:40)
Most of these metrics were summarized in this study: 
https://www.econstor.eu/handle/10419/190657
	-Vinicius dos Santos</t>
        </r>
      </text>
    </comment>
    <comment ref="D13" authorId="0" shapeId="0">
      <text>
        <r>
          <rPr>
            <sz val="10"/>
            <color rgb="FF000000"/>
            <rFont val="Arial"/>
            <scheme val="minor"/>
          </rPr>
          <t>======
ID#AAAAdT3q3F0
    (2022-07-28 14:09:40)
Mentioned by https://www.sciencedirect.com/science/article/pii/S1875952121000604#b0225
	-Vinicius dos Santos</t>
        </r>
      </text>
    </comment>
  </commentList>
  <extLst>
    <ext xmlns:r="http://schemas.openxmlformats.org/officeDocument/2006/relationships" uri="GoogleSheetsCustomDataVersion1">
      <go:sheetsCustomData xmlns:go="http://customooxmlschemas.google.com/" r:id="rId1" roundtripDataSignature="AMtx7mjwxdlW+rTz/zXCU9JeQcYY4YqaOQ=="/>
    </ext>
  </extLst>
</comments>
</file>

<file path=xl/comments2.xml><?xml version="1.0" encoding="utf-8"?>
<comments xmlns="http://schemas.openxmlformats.org/spreadsheetml/2006/main">
  <authors>
    <author/>
  </authors>
  <commentList>
    <comment ref="B2" authorId="0" shapeId="0">
      <text>
        <r>
          <rPr>
            <sz val="10"/>
            <color rgb="FF000000"/>
            <rFont val="Arial"/>
            <scheme val="minor"/>
          </rPr>
          <t>======
ID#AAAAdT3q3F4
    (2022-07-28 14:09:40)
All answers are using Likert Scale (Strongly Agree, Agree, Undecided, Disagree, Strongly Disagree)
	-Vinicius dos Santos</t>
        </r>
      </text>
    </comment>
    <comment ref="N2" authorId="0" shapeId="0">
      <text>
        <r>
          <rPr>
            <sz val="10"/>
            <color rgb="FF000000"/>
            <rFont val="Arial"/>
            <scheme val="minor"/>
          </rPr>
          <t>======
ID#AAAAdT3q3Fo
    (2022-07-28 14:09:40)
Interquartile range &lt; 1
	-Vinicius dos Santos</t>
        </r>
      </text>
    </comment>
    <comment ref="O2" authorId="0" shapeId="0">
      <text>
        <r>
          <rPr>
            <sz val="10"/>
            <color rgb="FF000000"/>
            <rFont val="Arial"/>
            <scheme val="minor"/>
          </rPr>
          <t>======
ID#AAAAdT3q3Fs
    (2022-07-28 14:09:40)
Standard deviation &lt; 1.5
	-Vinicius dos Santos</t>
        </r>
      </text>
    </comment>
  </commentList>
  <extLst>
    <ext xmlns:r="http://schemas.openxmlformats.org/officeDocument/2006/relationships" uri="GoogleSheetsCustomDataVersion1">
      <go:sheetsCustomData xmlns:go="http://customooxmlschemas.google.com/" r:id="rId1" roundtripDataSignature="AMtx7miZFh/uM/FJyg2s7yxG2xxakOBhUA=="/>
    </ext>
  </extLst>
</comments>
</file>

<file path=xl/sharedStrings.xml><?xml version="1.0" encoding="utf-8"?>
<sst xmlns="http://schemas.openxmlformats.org/spreadsheetml/2006/main" count="449" uniqueCount="199">
  <si>
    <r>
      <rPr>
        <b/>
        <sz val="10"/>
        <color theme="1"/>
        <rFont val="Arial"/>
      </rPr>
      <t xml:space="preserve">Experiment setup: </t>
    </r>
    <r>
      <rPr>
        <sz val="10"/>
        <color theme="1"/>
        <rFont val="Arial"/>
      </rPr>
      <t>this table presents some information which provided a basis to run an instance of Delphi method. Please, navigate throught spreadsheets below for more information</t>
    </r>
  </si>
  <si>
    <t>Parameter</t>
  </si>
  <si>
    <t>Info</t>
  </si>
  <si>
    <t>Reference</t>
  </si>
  <si>
    <t>Passage</t>
  </si>
  <si>
    <t>Method used</t>
  </si>
  <si>
    <t>Delphi method</t>
  </si>
  <si>
    <t>https://doi.org/10.1046/j.1365-2648.2000.t01-1-01567.x</t>
  </si>
  <si>
    <t>Number of rounds</t>
  </si>
  <si>
    <t>Minimum = 2; 
Maximum = 4; 
until participants fatigue</t>
  </si>
  <si>
    <t>https://www.jstor.org/stable/29770903</t>
  </si>
  <si>
    <r>
      <rPr>
        <u/>
        <sz val="10"/>
        <color rgb="FF1155CC"/>
        <rFont val="Arial"/>
      </rPr>
      <t xml:space="preserve">• Most of studies after two rounds achieve a consensus. 
</t>
    </r>
    <r>
      <rPr>
        <u/>
        <sz val="10"/>
        <color rgb="FF000000"/>
        <rFont val="Arial"/>
      </rPr>
      <t>https://www.econstor.eu/handle/10419/190657</t>
    </r>
    <r>
      <rPr>
        <u/>
        <sz val="10"/>
        <color rgb="FF1155CC"/>
        <rFont val="Arial"/>
      </rPr>
      <t xml:space="preserve">
• indicated that most changes in responses took place in the first two rounds and that little was gained after that 
https://www.tandfonline.com/doi/abs/10.1080/15578771.2014.917132
• Panel fatigue is a problem in the Delphi technique; it bears on whether conclusions are valid or whether they have resulted from over or under consensus. Panelists usually become fascinated by the Delphi process at rounds 2 and 3; but just as typically, they may "agree to anything" to avoid recycling the survey beyond rounds 3 or 4. Thus false consensus or divergence is possible. This phenomenon varies widely among different Delphis and is not well understood by students of Delphi methodology.8 However, an analyst can usually tell when the closure is premature or overdue by examining the amount of change in responses between rounds 2 and 3 or 3 and  4. If each individual panelist's responses are identified (only to the analyst) and the Delphi is processed by computer, this monitoring is easily performed.</t>
    </r>
  </si>
  <si>
    <t>Number of participants</t>
  </si>
  <si>
    <t>To provide representative information, some studies have employed over 60 participants (Alexander &amp; Kroposki 1999) while others have involved as few as 15 participants (Burns 1998). Obviously the larger the sample size, the greater the generation of data, which in turn in¯uences the amount of data analysis to be undertaken. This will lead to issues of data handling and potential analysis dif®culties, particularly if employing a qualitative ®rst round approach.</t>
  </si>
  <si>
    <t>Range between 8 and 160</t>
  </si>
  <si>
    <t>https://www.econstor.eu/handle/10419/190657</t>
  </si>
  <si>
    <r>
      <rPr>
        <u/>
        <sz val="10"/>
        <color rgb="FF000000"/>
        <rFont val="Arial"/>
      </rPr>
      <t xml:space="preserve">SEE TABLE - </t>
    </r>
    <r>
      <rPr>
        <u/>
        <sz val="10"/>
        <color rgb="FF1155CC"/>
        <rFont val="Arial"/>
      </rPr>
      <t>https://www.econstor.eu/handle/10419/190657</t>
    </r>
  </si>
  <si>
    <t>not less than 8 - 10</t>
  </si>
  <si>
    <t>https://www.tandfonline.com/doi/abs/10.1080/15578771.2014.917132</t>
  </si>
  <si>
    <t>Mitchell and McGoldrick (1994) argued that the size of the panel may be as
large as time and money considerations will permit but should be no less than 8 to 10 members
Hallowell and Gambatese (2010) indicated that most studies incorporated eight to sixteen experts and suggested a minimum of eight, they argued that the specific number should be determined by the study characteristics (e.g., the number of available experts, the desired geographic representation and the capability of the facilitator) and highlighted the importance of having a sufficient number of experts at the end of the Delphi process and the need to consider this in light of the possibility of drop out by some experts. Maintaining high level of response is one of the major difficulties in Delphi, according to Yeung and colleagues (2009)</t>
  </si>
  <si>
    <t>Range between 10 and 1500</t>
  </si>
  <si>
    <t>https://bmcmedresmethodol.biomedcentral.com/articles/10.1186/1471-2288-5-37</t>
  </si>
  <si>
    <t xml:space="preserve">It was found that reliable outcomes could be obtained with a Delphi panel consisting of a relatively small number of Delphi experts (23) selected via strict inclusion criteria. This finding is particularly important for conducting Delphi surveys in knowledge or practice fields where the population of experts (the total number of qualifying knowledgeable individuals) is limited. Experts who have similar training and general understanding in the field of interest allow for effective and reliable utilization of a small sample from a limited number of experts in the field of study </t>
  </si>
  <si>
    <t>Agreement</t>
  </si>
  <si>
    <t>Median
Mode</t>
  </si>
  <si>
    <t xml:space="preserve"> </t>
  </si>
  <si>
    <t>% of experts responding to categories: agree, uncertainand and disagree</t>
  </si>
  <si>
    <t>https://www.sciencedirect.com/science/article/abs/pii/S1057081001000695
https://pubmed.ncbi.nlm.nih.gov/16595848/</t>
  </si>
  <si>
    <t>80% responded to categories “highest priority” (mean score above 4.5) and “important elements” (means score between 4 and 4.49)</t>
  </si>
  <si>
    <t>https://journals.sagepub.com/doi/10.1177/1356766709104270</t>
  </si>
  <si>
    <t>≥70% agreement</t>
  </si>
  <si>
    <t>https://doi.org/10.1097/ncn.0b013e3181fc3e59</t>
  </si>
  <si>
    <t>Consensus metrics</t>
  </si>
  <si>
    <t>IQR (interquartile range) - between 1 and 1.2</t>
  </si>
  <si>
    <t>https://www.sciencedirect.com/science/article/abs/pii/S0950584920301701
http://hdl.handle.net/10419/190657</t>
  </si>
  <si>
    <t>• For example, Christie &amp; Barela (2005: 112) propose that at least 75% of participants’ responses should “fall between two points above and below the mean on a 10-point scale”. As for the studies using standard deviation or interquartile range to assess consensus, the former should be less than 1.5 (Christie &amp; Barela, 2005) and the latter less than 2.5 (Kittell-Limerick, 2005) or 1 (Raskin, 1994; Rayens &amp; Hahn, 2000: 311)
• See Table 1 Obs: many studies mention IQR and SD as metrics
• Do not stablish a measure for consensus using standard deviation</t>
  </si>
  <si>
    <t>SD (standard deviation) - less than 1.5</t>
  </si>
  <si>
    <t>https://www.sciencedirect.com/science/article/pii/S1875952121000604.
http://hdl.handle.net/10419/190657
https://www.emerald.com/insight/content/doi/10.1108/13673270410529082/full/html</t>
  </si>
  <si>
    <t>Kendall’s coefficient of concordance (W)</t>
  </si>
  <si>
    <t>https://onlinelibrary.wiley.com/doi/abs/10.1046/j.1365-2575.2002.00121.x</t>
  </si>
  <si>
    <t>Laboratório e grupo de pesquisa</t>
  </si>
  <si>
    <t>Participant ID (PID)</t>
  </si>
  <si>
    <t>Nome</t>
  </si>
  <si>
    <t>Link</t>
  </si>
  <si>
    <t>Nº de SLR</t>
  </si>
  <si>
    <t>Rounds</t>
  </si>
  <si>
    <t>Status</t>
  </si>
  <si>
    <t>P01</t>
  </si>
  <si>
    <t>Lina Garcés</t>
  </si>
  <si>
    <t>https://dblp.org/pid/165/9276.html</t>
  </si>
  <si>
    <t>Pilot</t>
  </si>
  <si>
    <t>ok</t>
  </si>
  <si>
    <t>P02</t>
  </si>
  <si>
    <t>Pedro Henrique Dias Valle</t>
  </si>
  <si>
    <t>https://dblp.org/pid/169/4861.html</t>
  </si>
  <si>
    <t>1st &amp; 2nd</t>
  </si>
  <si>
    <t>P03</t>
  </si>
  <si>
    <t>Diógenes Dias</t>
  </si>
  <si>
    <t>http://lattes.cnpq.br/2256963384819563</t>
  </si>
  <si>
    <t>P04</t>
  </si>
  <si>
    <t>Leonardo Vieira Barcelos</t>
  </si>
  <si>
    <t>http://lattes.cnpq.br/9204784709289382</t>
  </si>
  <si>
    <t>P05</t>
  </si>
  <si>
    <t>João Paulo Biazotto</t>
  </si>
  <si>
    <t>http://lattes.cnpq.br/6925679889563832</t>
  </si>
  <si>
    <t>P06</t>
  </si>
  <si>
    <t>Brauner Roberto do Nascimento Oliveira</t>
  </si>
  <si>
    <t>http://lattes.cnpq.br/9761622873824520</t>
  </si>
  <si>
    <t>P07</t>
  </si>
  <si>
    <t>Maria Istela Cagnin</t>
  </si>
  <si>
    <t>https://dblp.org/pid/22/4238.html</t>
  </si>
  <si>
    <t>P08</t>
  </si>
  <si>
    <t>Francisco Henrique Cerdeira Ferreira</t>
  </si>
  <si>
    <t>http://lattes.cnpq.br/3158981666861778</t>
  </si>
  <si>
    <t>P09</t>
  </si>
  <si>
    <t>Sabrina Marczak</t>
  </si>
  <si>
    <t>https://dblp.org/pid/05/6533.html</t>
  </si>
  <si>
    <t>P10</t>
  </si>
  <si>
    <t>Awdren de Lima Fontão</t>
  </si>
  <si>
    <t>https://dblp.org/pid/168/6211.html</t>
  </si>
  <si>
    <t>P12</t>
  </si>
  <si>
    <t>Daniel Soares Santos</t>
  </si>
  <si>
    <t>http://lattes.cnpq.br/0566567056431628</t>
  </si>
  <si>
    <t>enviado</t>
  </si>
  <si>
    <t>P13</t>
  </si>
  <si>
    <t>Ana Paula Allian</t>
  </si>
  <si>
    <t>https://dblp.org/pid/205/5812.html</t>
  </si>
  <si>
    <t>P14</t>
  </si>
  <si>
    <t>Leo Natan Paschoal</t>
  </si>
  <si>
    <t>http://lattes.cnpq.br/0701955386251459</t>
  </si>
  <si>
    <t>rejeitado</t>
  </si>
  <si>
    <t>P11</t>
  </si>
  <si>
    <t>Rita Suzana Pitangueira Maciel</t>
  </si>
  <si>
    <t>https://dblp.org/pid/11/2049.html</t>
  </si>
  <si>
    <t>Sem resposta</t>
  </si>
  <si>
    <t>reenviado</t>
  </si>
  <si>
    <t>QID</t>
  </si>
  <si>
    <t>Question</t>
  </si>
  <si>
    <t>Answer type</t>
  </si>
  <si>
    <t>Q1</t>
  </si>
  <si>
    <t>Have you conducted one or more secondary studies?</t>
  </si>
  <si>
    <t>Yes/no</t>
  </si>
  <si>
    <t>Yes</t>
  </si>
  <si>
    <t>Q2</t>
  </si>
  <si>
    <t>How many secondary studies have you conducted? (Approximately)?</t>
  </si>
  <si>
    <t>Numeric</t>
  </si>
  <si>
    <t>Q3</t>
  </si>
  <si>
    <t>Which was your role during the conduction of secondary studies?</t>
  </si>
  <si>
    <t>Multiple choice (Main researcher, Advisor, Team member, Reviewer, External Stakeholder)</t>
  </si>
  <si>
    <t>• Main researcher
• Advisor
• Team Member</t>
  </si>
  <si>
    <t>• Main Researcher
• Team Member
• External Stakeholder</t>
  </si>
  <si>
    <t>• Main Researcher
• Team Member</t>
  </si>
  <si>
    <t>• Main researcher
• Advisor
• Team Member
• External Stakeholder</t>
  </si>
  <si>
    <t>Round 01</t>
  </si>
  <si>
    <t>PremisseID</t>
  </si>
  <si>
    <t>Mode</t>
  </si>
  <si>
    <t>IQR</t>
  </si>
  <si>
    <t>SD</t>
  </si>
  <si>
    <t>SA</t>
  </si>
  <si>
    <t>A</t>
  </si>
  <si>
    <t>U</t>
  </si>
  <si>
    <t>D</t>
  </si>
  <si>
    <t>Consensus?</t>
  </si>
  <si>
    <t>P1</t>
  </si>
  <si>
    <t>Researchers should avoid waste of their efforts by checking if an SLR already exists on the same topic before starting a new SLR.</t>
  </si>
  <si>
    <t>P2</t>
  </si>
  <si>
    <t>Researchers should avoid waste of their efforts by reusing components (e.g., search string, selection criteria, quality criteria,  and other elements like raw data, extraction forms, and set of studies selected) from previous SLR.</t>
  </si>
  <si>
    <t>P3</t>
  </si>
  <si>
    <t>Researchers should avoid waste of their efforts by publishing outputs that are indeed useful.</t>
  </si>
  <si>
    <t>P4</t>
  </si>
  <si>
    <t>While conducting SLR, researchers should make decisions and adopt practices that have a positive impact (or minimize the negative impact) in current research team (e.g., saving efforts automating tasks, selecting optimized search engines/electronic databases).</t>
  </si>
  <si>
    <t>P5</t>
  </si>
  <si>
    <t>While conducting SLR, researchers should make decisions and adopt practices that have a positive impact (or minimize the negative impact) in future researchers and SLR users (e.g., documenting correctly in compliance with open science principles, and providing accessible recommendations for practitioners).</t>
  </si>
  <si>
    <t>P6</t>
  </si>
  <si>
    <t>SLR should follow a conduction process that reports reliable results, i.e., it mitigates threats to validity by reducing the uncertainty level of researchers.</t>
  </si>
  <si>
    <t>P7</t>
  </si>
  <si>
    <t>SLR should follow a conduction process that complies with conduction standards to ensure SLR quality.</t>
  </si>
  <si>
    <t>P8</t>
  </si>
  <si>
    <t>SLR should follow a conduction process that is iterative and concentrates the main changes in the protocol during the pilot test.</t>
  </si>
  <si>
    <t>P9</t>
  </si>
  <si>
    <t>SLR should have long-term goals aiming at impacting the research area and the community around (including SE researchers and practitioners) over a long period of time.</t>
  </si>
  <si>
    <t>SLR should be produced with responsible use of resources (e.g., human effort, monetary cost) and should be conducted aiming at reducing the time consumption (e.g., by adopting automation tools)</t>
  </si>
  <si>
    <t>SLR should have a documentation (packaging) that is detailed</t>
  </si>
  <si>
    <t>SLR should have a documentation (packaging) that is easily understandable</t>
  </si>
  <si>
    <t>SLR should have a documentation (packaging) that is auditable</t>
  </si>
  <si>
    <t>SLR should have a documentation (packaging) that is accessible to others (e.g., researchers and practitioners)</t>
  </si>
  <si>
    <t>-</t>
  </si>
  <si>
    <t>P15</t>
  </si>
  <si>
    <t>Items of SLR protocol (e.g., search string, selection criteria, included studies, etc.)  and other elements (e.g., raw data extracted) should be understandable/accessible</t>
  </si>
  <si>
    <t>P16</t>
  </si>
  <si>
    <t>Items of SLR protocol (e.g., search string, selection criteria, included studies, etc.)  and other elements (e.g., raw data extracted) should be reusable</t>
  </si>
  <si>
    <t>P17</t>
  </si>
  <si>
    <t>Items of SLR protocol (e.g., search string, selection criteria, included studies, etc.)  and other elements (e.g., raw data extracted) should be modifiable</t>
  </si>
  <si>
    <t>P18</t>
  </si>
  <si>
    <t>Items of SLR protocol (e.g., search string, selection criteria, included studies, etc.)  and other elements (e.g., raw data extracted) should be adaptable</t>
  </si>
  <si>
    <t>P19</t>
  </si>
  <si>
    <t>SLR over their whole life cycle should be continuously assessed and continuously documented, i.e., SLR should be continuously updated.</t>
  </si>
  <si>
    <t>P20</t>
  </si>
  <si>
    <t>Components of SLR (e.g., search string, selection criteria, quality criteria,  and other elements like raw data, extraction forms, and set of studies selected) should be reused during the update of that SLR.</t>
  </si>
  <si>
    <t>P21</t>
  </si>
  <si>
    <t>Researchers should make accessible all evidence found (i.e., selected studies) in the SLR as well as all associated data (e.g., raw extracted data) aiming to keep the viability of future SLR updates.</t>
  </si>
  <si>
    <t>P22</t>
  </si>
  <si>
    <t xml:space="preserve">The needs of stakeholders should be translated into research questions that the SLR will answer. </t>
  </si>
  <si>
    <t>P23</t>
  </si>
  <si>
    <t>SLR should provide results that are useful to a wider community, not just fulfilling particular needs of the authors or specific research groups.</t>
  </si>
  <si>
    <t>P24</t>
  </si>
  <si>
    <t>Results of SLR should positively impact a research area.</t>
  </si>
  <si>
    <t>Round 02</t>
  </si>
  <si>
    <t>CFID</t>
  </si>
  <si>
    <t>CF1</t>
  </si>
  <si>
    <t>Rich communication (i.e., communication among researchers and external collaborators (e.g., industry practitioners) while they conduct/update an SLR, e.g., communication to elaborate the SLR protocol or during consensus meetings to resolve disagreements in tasks like studies selection or data  extraction/summarization).</t>
  </si>
  <si>
    <t>CF2</t>
  </si>
  <si>
    <t>Effective participation of stakeholders (researchers and SE professionals) in the SLR process  (i.e., usage of stakeholder's opinions to adjust SLR planning items (e.g., aims, scope, restrictions, etc.) and to validate the findings to be helpful in real-world scenarios aiming to uptake SLR evidence into practice improving the usage of research findings into real scenarios).</t>
  </si>
  <si>
    <t>CF3</t>
  </si>
  <si>
    <t>Knowledge of stakeholders about the research domain (i.e., knowledge about previous solutions proposed, current research gaps, important open issues, trends from industry/academia, and other aspects that could guide researchers to address important research topics and provide helpful evidence to SE community)</t>
  </si>
  <si>
    <t>CF4</t>
  </si>
  <si>
    <t>Experience of team members in SLR conduction (i.e.,  experience includes knowledge about the scientific research process, mainly regarding the best practices to conduct/update SLR; consequently, the experience can support researchers to minimize bias, improve transparency, replicability, overall quality and avoid well-known pitfalls in the process)</t>
  </si>
  <si>
    <t>CF5</t>
  </si>
  <si>
    <t>Improvement of SLR reusability (i.e., it refers to the careful documentation that allows researchers to reproduce/replicate SLR results and reuse any components of the previous SLR (e.g., SLR protocol items like search string, inclusion/exclusion criteria) or adapts research efforts like studies selection or data extraction to create new evidence.)</t>
  </si>
  <si>
    <t>CF6</t>
  </si>
  <si>
    <t>Usage of refactoring techniques (i.e., refactoring refers to using different ways to conduct SLR steps prioritizing the reuse of elements, and avoiding starting from scratch. A refactoring technique refers to a systematic way to reuse elements from the previous SLR (e.g., search strategy, set of studies selected, quality assessment criteria, data extracted) that ensure the reliability of this process and allows that former data to be used as a baseline to answer new research questions.)</t>
  </si>
  <si>
    <t>CF7</t>
  </si>
  <si>
    <t>Efficient knowledge sharing and transfer (it involves knowledge sharing in three different moments: (i) when researchers share their experience during consensus meetings; (ii) when researchers provide open access to data extracted (including raw data) and report carefully all decisions taken in the SLR process; and (iii) when researchers report lessons learned, their insights about the applicability of results in practice and provide recommendations for SE professionals.)</t>
  </si>
  <si>
    <t>CF8</t>
  </si>
  <si>
    <t>Usage of tools to support SLR (i.e., it involves: (i) tools to support the whole SLR process (StArt, Parsifal, SLuRP); (ii) tools to support specific tasks and save efforts by avoiding manual work (e.g., reference managers, text editors, spreadsheets); and (iii) automation or semi-automation tools, e.g., for search string calibration, studies selection review</t>
  </si>
  <si>
    <t>CF9</t>
  </si>
  <si>
    <t>Maturity of support technology (i.e., maturity refers to producing support tools that are more than prototypes or proof of concept tools.  Mature tools should be intensively tested and assessed in a wide range of scenarios (e.g., different domains, using qualitative and quantitative data, using heterogeneous data sources, etc.) aiming to deliver a mature product with (i) long-time support, (ii) solutions for complex SLR tasks (e.g., data summarization), and (iii) integration with other tools.)</t>
  </si>
  <si>
    <t>CF10</t>
  </si>
  <si>
    <t>Accessibility of support technology (i.e., accessibility refers to developing tools that are easy to use (including an intuitive user interface/experience, comprehensive documentation/tutorials) and preferably being open source and supported by the community.)</t>
  </si>
  <si>
    <t>CF11</t>
  </si>
  <si>
    <t>Usage of techniques that minimize the resources consumption (i.e., it prioritizes the use of techniques that require less effort to produce high-quality output (e.g., usage of snowballing to update SLR). While conducting/updating SLR, researchers should design SLR to comprise techniques that automate time-consuming tasks (e.g., using techniques like machine learning).</t>
  </si>
  <si>
    <t>CF12</t>
  </si>
  <si>
    <t>Efficient management/usage of resources (i.e., "resources'' refer to (i) physical resources (e.g., computers, Internet access, access to bibliographic bases, office supplies, and space or tools to manage virtual meetings); and (ii) intellectual/human resources  (how many and which researchers compose the review team). `"Efficient management''  means providing review teams with the necessary environment and resources (physical or intellectual) to execute tasks, which are according to the capacity of each researcher in the review team.)</t>
  </si>
  <si>
    <t>CF13</t>
  </si>
  <si>
    <t>Usage of feasibility studies (``feasibility studies'' refer to a more complete version compared with ``pilot studies'' and should include other aspects (beyond the protocol) to appraise the viability of conducting an SLR. Feasibility studies should comprise a deeper investigation of: (i) the existence of previous SLR in the same area and the possibilities of reusing its data; (ii) the expected effects of results on the practitioner's decision-making process; (iii) the capability of SLR of identifying gaps and trends in the current evidence to underpin future research in the area; (iv) the availability of resources to support SLR from its conception to update.)</t>
  </si>
  <si>
    <t>CF14</t>
  </si>
  <si>
    <t>Maintenance of SLR (i.e., before updating/reconducting SLR, researchers should check the relevancy of the topic and evaluate the impact of providing up-to-date information for readers. During the SLR update, researchers should reuse as much information as possible (such as protocol, data, etc) and minimize efforts to update it)</t>
  </si>
  <si>
    <t>CF15</t>
  </si>
  <si>
    <t>Usage of iterative process (i.e., use iterations to comply with the need for changes, for instance, adjusting research questions as the knowledge of researchers about the area grows. Iterations lead the research team to revise the SLR protocol items multiple times before undertaking the full review; in addition, the iterative processes aid researchers in identifying new important studies in each iteration and collecting relevant information as much as the  knowledge of the research team increases.)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</si>
</sst>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scheme val="minor"/>
    </font>
    <font>
      <b/>
      <sz val="10"/>
      <color theme="1"/>
      <name val="Arial"/>
    </font>
    <font>
      <sz val="10"/>
      <color theme="1"/>
      <name val="Arial"/>
    </font>
    <font>
      <u/>
      <sz val="10"/>
      <color rgb="FF1155CC"/>
      <name val="Arial"/>
    </font>
    <font>
      <u/>
      <sz val="10"/>
      <color rgb="FF0000FF"/>
      <name val="Arial"/>
    </font>
    <font>
      <sz val="10"/>
      <name val="Arial"/>
    </font>
    <font>
      <u/>
      <sz val="10"/>
      <color rgb="FF1155CC"/>
      <name val="Arial"/>
    </font>
    <font>
      <u/>
      <sz val="10"/>
      <color rgb="FF1155CC"/>
      <name val="Arial"/>
    </font>
    <font>
      <u/>
      <sz val="10"/>
      <color rgb="FF1155CC"/>
      <name val="Arial"/>
    </font>
    <font>
      <u/>
      <sz val="10"/>
      <color rgb="FF0000FF"/>
      <name val="Arial"/>
    </font>
    <font>
      <b/>
      <sz val="11"/>
      <color theme="1"/>
      <name val="Calibri"/>
    </font>
    <font>
      <sz val="11"/>
      <color theme="1"/>
      <name val="Calibri"/>
    </font>
    <font>
      <u/>
      <sz val="11"/>
      <color rgb="FF1155CC"/>
      <name val="Calibri"/>
    </font>
    <font>
      <sz val="11"/>
      <color rgb="FF38761D"/>
      <name val="Calibri"/>
    </font>
    <font>
      <u/>
      <sz val="11"/>
      <color rgb="FF0563C1"/>
      <name val="Calibri"/>
    </font>
    <font>
      <u/>
      <sz val="11"/>
      <color rgb="FF1155CC"/>
      <name val="Arial"/>
    </font>
    <font>
      <sz val="11"/>
      <color theme="1"/>
      <name val="Arial"/>
    </font>
    <font>
      <sz val="11"/>
      <color rgb="FFCC0000"/>
      <name val="Calibri"/>
    </font>
    <font>
      <b/>
      <sz val="10"/>
      <color rgb="FFFFFFFF"/>
      <name val="Arial"/>
    </font>
    <font>
      <sz val="8"/>
      <color theme="1"/>
      <name val="Arial"/>
    </font>
    <font>
      <sz val="11"/>
      <color rgb="FF202124"/>
      <name val="Calibri"/>
    </font>
    <font>
      <b/>
      <sz val="10"/>
      <color theme="0"/>
      <name val="Arial"/>
    </font>
    <font>
      <sz val="9"/>
      <color theme="1"/>
      <name val="Arial"/>
    </font>
    <font>
      <u/>
      <sz val="10"/>
      <color rgb="FF000000"/>
      <name val="Arial"/>
    </font>
  </fonts>
  <fills count="6">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theme="1"/>
        <bgColor theme="1"/>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3" fillId="0" borderId="1" xfId="0" applyFont="1" applyBorder="1" applyAlignment="1">
      <alignment vertical="center"/>
    </xf>
    <xf numFmtId="0" fontId="4" fillId="0" borderId="0" xfId="0" applyFont="1" applyAlignment="1">
      <alignment wrapText="1"/>
    </xf>
    <xf numFmtId="0" fontId="2" fillId="0" borderId="1" xfId="0" applyFont="1" applyBorder="1" applyAlignment="1">
      <alignment horizontal="left" vertical="center"/>
    </xf>
    <xf numFmtId="0" fontId="6" fillId="0" borderId="1" xfId="0" applyFont="1" applyBorder="1"/>
    <xf numFmtId="0" fontId="7" fillId="0" borderId="1" xfId="0" applyFont="1" applyBorder="1" applyAlignment="1">
      <alignment vertical="center" wrapText="1"/>
    </xf>
    <xf numFmtId="0" fontId="2" fillId="0" borderId="1" xfId="0" applyFont="1" applyBorder="1" applyAlignment="1">
      <alignment vertical="center" wrapText="1"/>
    </xf>
    <xf numFmtId="0" fontId="8" fillId="0" borderId="1" xfId="0" applyFont="1" applyBorder="1" applyAlignment="1">
      <alignment vertical="center"/>
    </xf>
    <xf numFmtId="0" fontId="2" fillId="0" borderId="1" xfId="0" applyFont="1" applyBorder="1" applyAlignment="1">
      <alignment wrapText="1"/>
    </xf>
    <xf numFmtId="0" fontId="9" fillId="0" borderId="1" xfId="0" applyFont="1" applyBorder="1" applyAlignment="1">
      <alignment vertical="center"/>
    </xf>
    <xf numFmtId="0" fontId="2" fillId="0" borderId="1" xfId="0" applyFont="1" applyBorder="1"/>
    <xf numFmtId="0" fontId="2" fillId="0" borderId="0" xfId="0" applyFont="1" applyAlignment="1">
      <alignment horizontal="left"/>
    </xf>
    <xf numFmtId="0" fontId="10" fillId="2" borderId="1" xfId="0" applyFont="1" applyFill="1" applyBorder="1" applyAlignment="1">
      <alignment horizontal="center"/>
    </xf>
    <xf numFmtId="0" fontId="10" fillId="2"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alignment horizontal="center"/>
    </xf>
    <xf numFmtId="0" fontId="11" fillId="0" borderId="0" xfId="0" applyFont="1" applyAlignment="1">
      <alignment horizontal="center"/>
    </xf>
    <xf numFmtId="0" fontId="11" fillId="0" borderId="1" xfId="0" applyFont="1" applyBorder="1" applyAlignment="1"/>
    <xf numFmtId="0" fontId="12" fillId="0" borderId="1" xfId="0" applyFont="1" applyBorder="1" applyAlignment="1"/>
    <xf numFmtId="0" fontId="11" fillId="0" borderId="1" xfId="0" applyFont="1" applyBorder="1" applyAlignment="1">
      <alignment horizontal="center"/>
    </xf>
    <xf numFmtId="0" fontId="13" fillId="0" borderId="1" xfId="0" applyFont="1" applyBorder="1" applyAlignment="1">
      <alignment horizontal="center"/>
    </xf>
    <xf numFmtId="0" fontId="14" fillId="0" borderId="1" xfId="0" applyFont="1" applyBorder="1" applyAlignment="1"/>
    <xf numFmtId="0" fontId="15"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xf>
    <xf numFmtId="0" fontId="17"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wrapText="1"/>
    </xf>
    <xf numFmtId="0" fontId="1" fillId="0" borderId="1" xfId="0" applyFont="1" applyBorder="1" applyAlignment="1">
      <alignment horizontal="center"/>
    </xf>
    <xf numFmtId="2" fontId="1" fillId="0" borderId="1" xfId="0" applyNumberFormat="1" applyFont="1" applyBorder="1" applyAlignment="1">
      <alignment horizontal="center"/>
    </xf>
    <xf numFmtId="0" fontId="2" fillId="0" borderId="1" xfId="0" applyFont="1" applyBorder="1" applyAlignment="1">
      <alignment horizontal="center"/>
    </xf>
    <xf numFmtId="0" fontId="11" fillId="0" borderId="1" xfId="0" applyFont="1" applyBorder="1"/>
    <xf numFmtId="2" fontId="2" fillId="0" borderId="1" xfId="0" applyNumberFormat="1" applyFont="1" applyBorder="1"/>
    <xf numFmtId="10" fontId="19" fillId="0" borderId="1" xfId="0" applyNumberFormat="1" applyFont="1" applyBorder="1" applyAlignment="1">
      <alignment horizontal="center"/>
    </xf>
    <xf numFmtId="0" fontId="20" fillId="5" borderId="1" xfId="0" applyFont="1" applyFill="1" applyBorder="1"/>
    <xf numFmtId="0" fontId="2" fillId="0" borderId="1" xfId="0" applyFont="1" applyBorder="1" applyAlignment="1">
      <alignment horizontal="center"/>
    </xf>
    <xf numFmtId="2" fontId="2" fillId="0" borderId="0" xfId="0" applyNumberFormat="1" applyFont="1"/>
    <xf numFmtId="0" fontId="1" fillId="3" borderId="0" xfId="0" applyFont="1" applyFill="1" applyAlignment="1">
      <alignment horizontal="center"/>
    </xf>
    <xf numFmtId="2" fontId="1" fillId="3" borderId="1" xfId="0" applyNumberFormat="1" applyFont="1" applyFill="1" applyBorder="1" applyAlignment="1">
      <alignment horizontal="center"/>
    </xf>
    <xf numFmtId="0" fontId="22" fillId="0" borderId="1" xfId="0" applyFont="1" applyBorder="1"/>
    <xf numFmtId="0" fontId="22" fillId="0" borderId="1" xfId="0" applyFont="1" applyBorder="1" applyAlignment="1">
      <alignment horizontal="center"/>
    </xf>
    <xf numFmtId="2" fontId="22" fillId="0" borderId="1" xfId="0" applyNumberFormat="1" applyFont="1" applyBorder="1" applyAlignment="1">
      <alignment horizontal="center"/>
    </xf>
    <xf numFmtId="10" fontId="22" fillId="0" borderId="1" xfId="0" applyNumberFormat="1" applyFont="1" applyBorder="1" applyAlignment="1">
      <alignment horizontal="center"/>
    </xf>
    <xf numFmtId="0" fontId="2" fillId="0" borderId="0" xfId="0" applyFont="1"/>
    <xf numFmtId="2" fontId="2" fillId="0" borderId="0" xfId="0" applyNumberFormat="1" applyFont="1" applyAlignment="1">
      <alignment horizontal="center"/>
    </xf>
    <xf numFmtId="0" fontId="22" fillId="0" borderId="1" xfId="0" applyFont="1" applyBorder="1" applyAlignment="1">
      <alignment horizontal="center"/>
    </xf>
    <xf numFmtId="0" fontId="1" fillId="2" borderId="0" xfId="0" applyFont="1" applyFill="1" applyAlignment="1">
      <alignment horizontal="left" vertical="center"/>
    </xf>
    <xf numFmtId="0" fontId="0" fillId="0" borderId="0" xfId="0" applyFont="1" applyAlignment="1"/>
    <xf numFmtId="0" fontId="2" fillId="0" borderId="2" xfId="0" applyFont="1" applyBorder="1" applyAlignment="1">
      <alignment vertical="center"/>
    </xf>
    <xf numFmtId="0" fontId="5" fillId="0" borderId="3" xfId="0" applyFont="1" applyBorder="1"/>
    <xf numFmtId="0" fontId="5" fillId="0" borderId="4" xfId="0" applyFont="1" applyBorder="1"/>
    <xf numFmtId="0" fontId="2" fillId="0" borderId="2" xfId="0" applyFont="1" applyBorder="1" applyAlignment="1">
      <alignment vertical="top" wrapText="1"/>
    </xf>
    <xf numFmtId="0" fontId="10" fillId="3" borderId="5" xfId="0" applyFont="1" applyFill="1" applyBorder="1" applyAlignment="1">
      <alignment horizontal="center"/>
    </xf>
    <xf numFmtId="0" fontId="5" fillId="0" borderId="6" xfId="0" applyFont="1" applyBorder="1"/>
    <xf numFmtId="0" fontId="5" fillId="0" borderId="7" xfId="0" applyFont="1" applyBorder="1"/>
    <xf numFmtId="0" fontId="18" fillId="4" borderId="0" xfId="0" applyFont="1" applyFill="1" applyAlignment="1">
      <alignment horizontal="center"/>
    </xf>
    <xf numFmtId="0" fontId="21" fillId="4" borderId="0" xfId="0" applyFont="1" applyFill="1" applyAlignment="1">
      <alignment horizontal="center"/>
    </xf>
  </cellXfs>
  <cellStyles count="1">
    <cellStyle name="Normal" xfId="0" builtinId="0"/>
  </cellStyles>
  <dxfs count="4">
    <dxf>
      <fill>
        <patternFill patternType="solid">
          <fgColor rgb="FFE06666"/>
          <bgColor rgb="FFE06666"/>
        </patternFill>
      </fill>
    </dxf>
    <dxf>
      <fill>
        <patternFill patternType="solid">
          <fgColor rgb="FFB7E1CD"/>
          <bgColor rgb="FFB7E1CD"/>
        </patternFill>
      </fill>
    </dxf>
    <dxf>
      <fill>
        <patternFill patternType="solid">
          <fgColor rgb="FFE06666"/>
          <bgColor rgb="FFE066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mcmedresmethodol.biomedcentral.com/articles/10.1186/1471-2288-5-37" TargetMode="External"/><Relationship Id="rId13" Type="http://schemas.openxmlformats.org/officeDocument/2006/relationships/hyperlink" Target="https://www.sciencedirect.com/science/article/abs/pii/S0950584920301701" TargetMode="External"/><Relationship Id="rId3" Type="http://schemas.openxmlformats.org/officeDocument/2006/relationships/hyperlink" Target="https://www.econstor.eu/handle/10419/190657" TargetMode="External"/><Relationship Id="rId7" Type="http://schemas.openxmlformats.org/officeDocument/2006/relationships/hyperlink" Target="https://www.tandfonline.com/doi/abs/10.1080/15578771.2014.917132" TargetMode="External"/><Relationship Id="rId12" Type="http://schemas.openxmlformats.org/officeDocument/2006/relationships/hyperlink" Target="https://www.sciencedirect.com/science/article/abs/pii/S0950584920301701" TargetMode="External"/><Relationship Id="rId2" Type="http://schemas.openxmlformats.org/officeDocument/2006/relationships/hyperlink" Target="https://www.jstor.org/stable/29770903" TargetMode="External"/><Relationship Id="rId16" Type="http://schemas.openxmlformats.org/officeDocument/2006/relationships/comments" Target="../comments1.xml"/><Relationship Id="rId1" Type="http://schemas.openxmlformats.org/officeDocument/2006/relationships/hyperlink" Target="https://doi.org/10.1046/j.1365-2648.2000.t01-1-01567.x" TargetMode="External"/><Relationship Id="rId6" Type="http://schemas.openxmlformats.org/officeDocument/2006/relationships/hyperlink" Target="https://www.econstor.eu/handle/10419/190657" TargetMode="External"/><Relationship Id="rId11" Type="http://schemas.openxmlformats.org/officeDocument/2006/relationships/hyperlink" Target="https://doi.org/10.1097/ncn.0b013e3181fc3e59" TargetMode="External"/><Relationship Id="rId5" Type="http://schemas.openxmlformats.org/officeDocument/2006/relationships/hyperlink" Target="https://www.econstor.eu/handle/10419/190657" TargetMode="External"/><Relationship Id="rId15" Type="http://schemas.openxmlformats.org/officeDocument/2006/relationships/vmlDrawing" Target="../drawings/vmlDrawing1.vml"/><Relationship Id="rId10" Type="http://schemas.openxmlformats.org/officeDocument/2006/relationships/hyperlink" Target="https://journals.sagepub.com/doi/10.1177/1356766709104270" TargetMode="External"/><Relationship Id="rId4" Type="http://schemas.openxmlformats.org/officeDocument/2006/relationships/hyperlink" Target="https://doi.org/10.1046/j.1365-2648.2000.t01-1-01567.x" TargetMode="External"/><Relationship Id="rId9" Type="http://schemas.openxmlformats.org/officeDocument/2006/relationships/hyperlink" Target="https://www.sciencedirect.com/science/article/abs/pii/S1057081001000695" TargetMode="External"/><Relationship Id="rId14" Type="http://schemas.openxmlformats.org/officeDocument/2006/relationships/hyperlink" Target="https://onlinelibrary.wiley.com/doi/abs/10.1046/j.1365-2575.2002.00121.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lattes.cnpq.br/3158981666861778" TargetMode="External"/><Relationship Id="rId13" Type="http://schemas.openxmlformats.org/officeDocument/2006/relationships/hyperlink" Target="http://lattes.cnpq.br/0701955386251459" TargetMode="External"/><Relationship Id="rId3" Type="http://schemas.openxmlformats.org/officeDocument/2006/relationships/hyperlink" Target="http://lattes.cnpq.br/2256963384819563" TargetMode="External"/><Relationship Id="rId7" Type="http://schemas.openxmlformats.org/officeDocument/2006/relationships/hyperlink" Target="https://dblp.org/pid/22/4238.html" TargetMode="External"/><Relationship Id="rId12" Type="http://schemas.openxmlformats.org/officeDocument/2006/relationships/hyperlink" Target="https://dblp.org/pid/205/5812.html" TargetMode="External"/><Relationship Id="rId2" Type="http://schemas.openxmlformats.org/officeDocument/2006/relationships/hyperlink" Target="https://dblp.org/pid/169/4861.html" TargetMode="External"/><Relationship Id="rId1" Type="http://schemas.openxmlformats.org/officeDocument/2006/relationships/hyperlink" Target="https://dblp.org/pid/165/9276.html" TargetMode="External"/><Relationship Id="rId6" Type="http://schemas.openxmlformats.org/officeDocument/2006/relationships/hyperlink" Target="http://lattes.cnpq.br/9761622873824520" TargetMode="External"/><Relationship Id="rId11" Type="http://schemas.openxmlformats.org/officeDocument/2006/relationships/hyperlink" Target="http://lattes.cnpq.br/0566567056431628" TargetMode="External"/><Relationship Id="rId5" Type="http://schemas.openxmlformats.org/officeDocument/2006/relationships/hyperlink" Target="http://lattes.cnpq.br/6925679889563832" TargetMode="External"/><Relationship Id="rId10" Type="http://schemas.openxmlformats.org/officeDocument/2006/relationships/hyperlink" Target="https://dblp.org/pid/168/6211.html" TargetMode="External"/><Relationship Id="rId4" Type="http://schemas.openxmlformats.org/officeDocument/2006/relationships/hyperlink" Target="https://dblp.org/pid/204/6156.html" TargetMode="External"/><Relationship Id="rId9" Type="http://schemas.openxmlformats.org/officeDocument/2006/relationships/hyperlink" Target="https://dblp.org/pid/05/6533.html" TargetMode="External"/><Relationship Id="rId14" Type="http://schemas.openxmlformats.org/officeDocument/2006/relationships/hyperlink" Target="https://dblp.org/pid/11/2049.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15"/>
  <sheetViews>
    <sheetView topLeftCell="A4" workbookViewId="0">
      <selection activeCell="B8" sqref="B8"/>
    </sheetView>
  </sheetViews>
  <sheetFormatPr defaultColWidth="12.5703125" defaultRowHeight="15" customHeight="1" x14ac:dyDescent="0.2"/>
  <cols>
    <col min="1" max="1" width="17.7109375" customWidth="1"/>
    <col min="2" max="2" width="43" customWidth="1"/>
    <col min="3" max="3" width="21.7109375" customWidth="1"/>
    <col min="4" max="4" width="86.85546875" customWidth="1"/>
  </cols>
  <sheetData>
    <row r="1" spans="1:4" ht="15.75" customHeight="1" x14ac:dyDescent="0.2">
      <c r="A1" s="56" t="s">
        <v>0</v>
      </c>
      <c r="B1" s="57"/>
      <c r="C1" s="57"/>
      <c r="D1" s="57"/>
    </row>
    <row r="2" spans="1:4" ht="15.75" customHeight="1" x14ac:dyDescent="0.2">
      <c r="A2" s="1" t="s">
        <v>1</v>
      </c>
      <c r="B2" s="2" t="s">
        <v>2</v>
      </c>
      <c r="C2" s="1" t="s">
        <v>3</v>
      </c>
      <c r="D2" s="2" t="s">
        <v>4</v>
      </c>
    </row>
    <row r="3" spans="1:4" ht="12.75" x14ac:dyDescent="0.2">
      <c r="A3" s="3" t="s">
        <v>5</v>
      </c>
      <c r="B3" s="4" t="s">
        <v>6</v>
      </c>
      <c r="C3" s="5" t="s">
        <v>7</v>
      </c>
      <c r="D3" s="4"/>
    </row>
    <row r="4" spans="1:4" ht="204" x14ac:dyDescent="0.2">
      <c r="A4" s="3" t="s">
        <v>8</v>
      </c>
      <c r="B4" s="4" t="s">
        <v>9</v>
      </c>
      <c r="C4" s="5" t="s">
        <v>10</v>
      </c>
      <c r="D4" s="6" t="s">
        <v>11</v>
      </c>
    </row>
    <row r="5" spans="1:4" ht="63.75" x14ac:dyDescent="0.2">
      <c r="A5" s="58" t="s">
        <v>12</v>
      </c>
      <c r="B5" s="7">
        <v>15</v>
      </c>
      <c r="C5" s="5" t="s">
        <v>7</v>
      </c>
      <c r="D5" s="4" t="s">
        <v>13</v>
      </c>
    </row>
    <row r="6" spans="1:4" ht="12.75" x14ac:dyDescent="0.2">
      <c r="A6" s="59"/>
      <c r="B6" s="7" t="s">
        <v>14</v>
      </c>
      <c r="C6" s="8" t="s">
        <v>15</v>
      </c>
      <c r="D6" s="9" t="s">
        <v>16</v>
      </c>
    </row>
    <row r="7" spans="1:4" ht="127.5" x14ac:dyDescent="0.2">
      <c r="A7" s="59"/>
      <c r="B7" s="10" t="s">
        <v>17</v>
      </c>
      <c r="C7" s="11" t="s">
        <v>18</v>
      </c>
      <c r="D7" s="4" t="s">
        <v>19</v>
      </c>
    </row>
    <row r="8" spans="1:4" ht="76.5" x14ac:dyDescent="0.2">
      <c r="A8" s="60"/>
      <c r="B8" s="4" t="s">
        <v>20</v>
      </c>
      <c r="C8" s="11" t="s">
        <v>21</v>
      </c>
      <c r="D8" s="4" t="s">
        <v>22</v>
      </c>
    </row>
    <row r="9" spans="1:4" ht="25.5" x14ac:dyDescent="0.2">
      <c r="A9" s="58" t="s">
        <v>23</v>
      </c>
      <c r="B9" s="4" t="s">
        <v>24</v>
      </c>
      <c r="C9" s="11"/>
      <c r="D9" s="4" t="s">
        <v>25</v>
      </c>
    </row>
    <row r="10" spans="1:4" ht="25.5" x14ac:dyDescent="0.2">
      <c r="A10" s="59"/>
      <c r="B10" s="4" t="s">
        <v>26</v>
      </c>
      <c r="C10" s="5" t="s">
        <v>27</v>
      </c>
      <c r="D10" s="12" t="s">
        <v>25</v>
      </c>
    </row>
    <row r="11" spans="1:4" ht="38.25" x14ac:dyDescent="0.2">
      <c r="A11" s="59"/>
      <c r="B11" s="4" t="s">
        <v>28</v>
      </c>
      <c r="C11" s="13" t="s">
        <v>29</v>
      </c>
      <c r="D11" s="12" t="s">
        <v>25</v>
      </c>
    </row>
    <row r="12" spans="1:4" ht="12.75" x14ac:dyDescent="0.2">
      <c r="A12" s="60"/>
      <c r="B12" s="4" t="s">
        <v>30</v>
      </c>
      <c r="C12" s="13" t="s">
        <v>31</v>
      </c>
      <c r="D12" s="12" t="s">
        <v>25</v>
      </c>
    </row>
    <row r="13" spans="1:4" ht="12.75" x14ac:dyDescent="0.2">
      <c r="A13" s="58" t="s">
        <v>32</v>
      </c>
      <c r="B13" s="4" t="s">
        <v>33</v>
      </c>
      <c r="C13" s="5" t="s">
        <v>34</v>
      </c>
      <c r="D13" s="61" t="s">
        <v>35</v>
      </c>
    </row>
    <row r="14" spans="1:4" ht="12.75" x14ac:dyDescent="0.2">
      <c r="A14" s="59"/>
      <c r="B14" s="14" t="s">
        <v>36</v>
      </c>
      <c r="C14" s="5" t="s">
        <v>37</v>
      </c>
      <c r="D14" s="59"/>
    </row>
    <row r="15" spans="1:4" ht="12.75" x14ac:dyDescent="0.2">
      <c r="A15" s="60"/>
      <c r="B15" s="4" t="s">
        <v>38</v>
      </c>
      <c r="C15" s="5" t="s">
        <v>39</v>
      </c>
      <c r="D15" s="60"/>
    </row>
  </sheetData>
  <mergeCells count="5">
    <mergeCell ref="A1:D1"/>
    <mergeCell ref="A5:A8"/>
    <mergeCell ref="A9:A12"/>
    <mergeCell ref="A13:A15"/>
    <mergeCell ref="D13:D15"/>
  </mergeCells>
  <hyperlinks>
    <hyperlink ref="C3" r:id="rId1"/>
    <hyperlink ref="C4" r:id="rId2"/>
    <hyperlink ref="D4" r:id="rId3"/>
    <hyperlink ref="C5" r:id="rId4"/>
    <hyperlink ref="C6" r:id="rId5"/>
    <hyperlink ref="D6" r:id="rId6"/>
    <hyperlink ref="C7" r:id="rId7"/>
    <hyperlink ref="C8" r:id="rId8"/>
    <hyperlink ref="C10" r:id="rId9"/>
    <hyperlink ref="C11" r:id="rId10"/>
    <hyperlink ref="C12" r:id="rId11"/>
    <hyperlink ref="C13" r:id="rId12"/>
    <hyperlink ref="C14" r:id="rId13"/>
    <hyperlink ref="C15" r:id="rId14"/>
  </hyperlinks>
  <pageMargins left="0.511811024" right="0.511811024" top="0.78740157499999996" bottom="0.78740157499999996" header="0.31496062000000002" footer="0.31496062000000002"/>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6"/>
  <sheetViews>
    <sheetView workbookViewId="0">
      <selection activeCell="H9" sqref="H9"/>
    </sheetView>
  </sheetViews>
  <sheetFormatPr defaultColWidth="12.5703125" defaultRowHeight="15" customHeight="1" x14ac:dyDescent="0.2"/>
  <cols>
    <col min="1" max="1" width="15.42578125" customWidth="1"/>
    <col min="2" max="2" width="37.42578125" customWidth="1"/>
    <col min="3" max="3" width="15.140625" customWidth="1"/>
    <col min="5" max="5" width="20.140625" customWidth="1"/>
    <col min="6" max="6" width="9.85546875" customWidth="1"/>
  </cols>
  <sheetData>
    <row r="1" spans="1:6" ht="15.75" customHeight="1" x14ac:dyDescent="0.25">
      <c r="A1" s="62" t="s">
        <v>40</v>
      </c>
      <c r="B1" s="63"/>
      <c r="C1" s="63"/>
      <c r="D1" s="64"/>
      <c r="E1" s="15"/>
    </row>
    <row r="2" spans="1:6" ht="15.75" customHeight="1" x14ac:dyDescent="0.25">
      <c r="A2" s="16" t="s">
        <v>41</v>
      </c>
      <c r="B2" s="16" t="s">
        <v>42</v>
      </c>
      <c r="C2" s="17" t="s">
        <v>43</v>
      </c>
      <c r="D2" s="16" t="s">
        <v>44</v>
      </c>
      <c r="E2" s="18" t="s">
        <v>45</v>
      </c>
      <c r="F2" s="19" t="s">
        <v>46</v>
      </c>
    </row>
    <row r="3" spans="1:6" ht="15.75" customHeight="1" x14ac:dyDescent="0.25">
      <c r="A3" s="20" t="s">
        <v>47</v>
      </c>
      <c r="B3" s="21" t="s">
        <v>48</v>
      </c>
      <c r="C3" s="22" t="s">
        <v>49</v>
      </c>
      <c r="D3" s="23">
        <v>8</v>
      </c>
      <c r="E3" s="24" t="s">
        <v>50</v>
      </c>
      <c r="F3" s="23" t="s">
        <v>51</v>
      </c>
    </row>
    <row r="4" spans="1:6" ht="15.75" customHeight="1" x14ac:dyDescent="0.25">
      <c r="A4" s="23" t="s">
        <v>52</v>
      </c>
      <c r="B4" s="21" t="s">
        <v>53</v>
      </c>
      <c r="C4" s="22" t="s">
        <v>54</v>
      </c>
      <c r="D4" s="23">
        <v>7</v>
      </c>
      <c r="E4" s="24" t="s">
        <v>55</v>
      </c>
      <c r="F4" s="23" t="s">
        <v>51</v>
      </c>
    </row>
    <row r="5" spans="1:6" ht="15.75" customHeight="1" x14ac:dyDescent="0.25">
      <c r="A5" s="23" t="s">
        <v>56</v>
      </c>
      <c r="B5" s="21" t="s">
        <v>57</v>
      </c>
      <c r="C5" s="25" t="s">
        <v>58</v>
      </c>
      <c r="D5" s="23">
        <v>3</v>
      </c>
      <c r="E5" s="24" t="s">
        <v>55</v>
      </c>
      <c r="F5" s="23" t="s">
        <v>51</v>
      </c>
    </row>
    <row r="6" spans="1:6" ht="15.75" customHeight="1" x14ac:dyDescent="0.25">
      <c r="A6" s="23" t="s">
        <v>59</v>
      </c>
      <c r="B6" s="21" t="s">
        <v>60</v>
      </c>
      <c r="C6" s="26" t="s">
        <v>61</v>
      </c>
      <c r="D6" s="27">
        <v>3</v>
      </c>
      <c r="E6" s="24" t="s">
        <v>55</v>
      </c>
      <c r="F6" s="23" t="s">
        <v>51</v>
      </c>
    </row>
    <row r="7" spans="1:6" ht="15.75" customHeight="1" x14ac:dyDescent="0.25">
      <c r="A7" s="23" t="s">
        <v>62</v>
      </c>
      <c r="B7" s="21" t="s">
        <v>63</v>
      </c>
      <c r="C7" s="26" t="s">
        <v>64</v>
      </c>
      <c r="D7" s="27">
        <v>4</v>
      </c>
      <c r="E7" s="24" t="s">
        <v>55</v>
      </c>
      <c r="F7" s="23" t="s">
        <v>51</v>
      </c>
    </row>
    <row r="8" spans="1:6" ht="15.75" customHeight="1" x14ac:dyDescent="0.25">
      <c r="A8" s="23" t="s">
        <v>65</v>
      </c>
      <c r="B8" s="21" t="s">
        <v>66</v>
      </c>
      <c r="C8" s="26" t="s">
        <v>67</v>
      </c>
      <c r="D8" s="27">
        <v>3</v>
      </c>
      <c r="E8" s="24" t="s">
        <v>55</v>
      </c>
      <c r="F8" s="23" t="s">
        <v>51</v>
      </c>
    </row>
    <row r="9" spans="1:6" ht="15.75" customHeight="1" x14ac:dyDescent="0.25">
      <c r="A9" s="23" t="s">
        <v>68</v>
      </c>
      <c r="B9" s="21" t="s">
        <v>69</v>
      </c>
      <c r="C9" s="22" t="s">
        <v>70</v>
      </c>
      <c r="D9" s="23">
        <v>20</v>
      </c>
      <c r="E9" s="24" t="s">
        <v>55</v>
      </c>
      <c r="F9" s="23" t="s">
        <v>51</v>
      </c>
    </row>
    <row r="10" spans="1:6" ht="15.75" customHeight="1" x14ac:dyDescent="0.25">
      <c r="A10" s="23" t="s">
        <v>71</v>
      </c>
      <c r="B10" s="21" t="s">
        <v>72</v>
      </c>
      <c r="C10" s="26" t="s">
        <v>73</v>
      </c>
      <c r="D10" s="27">
        <v>3</v>
      </c>
      <c r="E10" s="24" t="s">
        <v>55</v>
      </c>
      <c r="F10" s="23" t="s">
        <v>51</v>
      </c>
    </row>
    <row r="11" spans="1:6" ht="15.75" customHeight="1" x14ac:dyDescent="0.25">
      <c r="A11" s="23" t="s">
        <v>74</v>
      </c>
      <c r="B11" s="21" t="s">
        <v>75</v>
      </c>
      <c r="C11" s="26" t="s">
        <v>76</v>
      </c>
      <c r="D11" s="28">
        <v>8</v>
      </c>
      <c r="E11" s="24" t="s">
        <v>55</v>
      </c>
      <c r="F11" s="23" t="s">
        <v>51</v>
      </c>
    </row>
    <row r="12" spans="1:6" ht="15.75" customHeight="1" x14ac:dyDescent="0.25">
      <c r="A12" s="23" t="s">
        <v>77</v>
      </c>
      <c r="B12" s="21" t="s">
        <v>78</v>
      </c>
      <c r="C12" s="26" t="s">
        <v>79</v>
      </c>
      <c r="D12" s="28">
        <v>15</v>
      </c>
      <c r="E12" s="24" t="s">
        <v>55</v>
      </c>
      <c r="F12" s="23" t="s">
        <v>51</v>
      </c>
    </row>
    <row r="13" spans="1:6" ht="15.75" customHeight="1" x14ac:dyDescent="0.25">
      <c r="A13" s="23" t="s">
        <v>80</v>
      </c>
      <c r="B13" s="21" t="s">
        <v>81</v>
      </c>
      <c r="C13" s="25" t="s">
        <v>82</v>
      </c>
      <c r="D13" s="23">
        <v>1</v>
      </c>
      <c r="E13" s="29" t="s">
        <v>94</v>
      </c>
      <c r="F13" s="23" t="s">
        <v>83</v>
      </c>
    </row>
    <row r="14" spans="1:6" ht="15.75" customHeight="1" x14ac:dyDescent="0.25">
      <c r="A14" s="23" t="s">
        <v>84</v>
      </c>
      <c r="B14" s="21" t="s">
        <v>85</v>
      </c>
      <c r="C14" s="25" t="s">
        <v>86</v>
      </c>
      <c r="D14" s="23">
        <v>1</v>
      </c>
      <c r="E14" s="29" t="s">
        <v>94</v>
      </c>
      <c r="F14" s="23" t="s">
        <v>83</v>
      </c>
    </row>
    <row r="15" spans="1:6" ht="15.75" customHeight="1" x14ac:dyDescent="0.25">
      <c r="A15" s="23" t="s">
        <v>87</v>
      </c>
      <c r="B15" s="21" t="s">
        <v>88</v>
      </c>
      <c r="C15" s="22" t="s">
        <v>89</v>
      </c>
      <c r="D15" s="23">
        <v>3</v>
      </c>
      <c r="E15" s="29" t="s">
        <v>94</v>
      </c>
      <c r="F15" s="23" t="s">
        <v>90</v>
      </c>
    </row>
    <row r="16" spans="1:6" ht="15.75" customHeight="1" x14ac:dyDescent="0.25">
      <c r="A16" s="23" t="s">
        <v>91</v>
      </c>
      <c r="B16" s="21" t="s">
        <v>92</v>
      </c>
      <c r="C16" s="25" t="s">
        <v>93</v>
      </c>
      <c r="D16" s="23">
        <v>4</v>
      </c>
      <c r="E16" s="29" t="s">
        <v>94</v>
      </c>
      <c r="F16" s="23" t="s">
        <v>95</v>
      </c>
    </row>
  </sheetData>
  <mergeCells count="1">
    <mergeCell ref="A1:D1"/>
  </mergeCells>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C4" sqref="C4"/>
    </sheetView>
  </sheetViews>
  <sheetFormatPr defaultColWidth="12.5703125" defaultRowHeight="15" customHeight="1" x14ac:dyDescent="0.2"/>
  <cols>
    <col min="2" max="2" width="37.28515625" customWidth="1"/>
    <col min="3" max="3" width="21.28515625" customWidth="1"/>
    <col min="4" max="12" width="7" customWidth="1"/>
    <col min="13" max="14" width="6.7109375" customWidth="1"/>
  </cols>
  <sheetData>
    <row r="1" spans="1:26" ht="15.75" customHeight="1" x14ac:dyDescent="0.2">
      <c r="A1" s="30" t="s">
        <v>96</v>
      </c>
      <c r="B1" s="31" t="s">
        <v>97</v>
      </c>
      <c r="C1" s="30" t="s">
        <v>98</v>
      </c>
      <c r="D1" s="30" t="s">
        <v>47</v>
      </c>
      <c r="E1" s="30" t="s">
        <v>52</v>
      </c>
      <c r="F1" s="30" t="s">
        <v>56</v>
      </c>
      <c r="G1" s="30" t="s">
        <v>59</v>
      </c>
      <c r="H1" s="30" t="s">
        <v>62</v>
      </c>
      <c r="I1" s="30" t="s">
        <v>65</v>
      </c>
      <c r="J1" s="30" t="s">
        <v>68</v>
      </c>
      <c r="K1" s="30" t="s">
        <v>71</v>
      </c>
      <c r="L1" s="30" t="s">
        <v>74</v>
      </c>
      <c r="M1" s="30" t="s">
        <v>77</v>
      </c>
      <c r="N1" s="30"/>
    </row>
    <row r="2" spans="1:26" ht="15.75" customHeight="1" x14ac:dyDescent="0.2">
      <c r="A2" s="32" t="s">
        <v>99</v>
      </c>
      <c r="B2" s="33" t="s">
        <v>100</v>
      </c>
      <c r="C2" s="33" t="s">
        <v>101</v>
      </c>
      <c r="D2" s="32" t="s">
        <v>102</v>
      </c>
      <c r="E2" s="32" t="s">
        <v>102</v>
      </c>
      <c r="F2" s="32" t="s">
        <v>102</v>
      </c>
      <c r="G2" s="32" t="s">
        <v>102</v>
      </c>
      <c r="H2" s="32" t="s">
        <v>102</v>
      </c>
      <c r="I2" s="32" t="s">
        <v>102</v>
      </c>
      <c r="J2" s="32" t="s">
        <v>102</v>
      </c>
      <c r="K2" s="32" t="s">
        <v>102</v>
      </c>
      <c r="L2" s="32" t="s">
        <v>102</v>
      </c>
      <c r="M2" s="32" t="s">
        <v>102</v>
      </c>
      <c r="N2" s="32"/>
      <c r="O2" s="34"/>
      <c r="P2" s="34"/>
      <c r="Q2" s="34"/>
      <c r="R2" s="34"/>
      <c r="S2" s="34"/>
      <c r="T2" s="34"/>
      <c r="U2" s="34"/>
      <c r="V2" s="34"/>
      <c r="W2" s="34"/>
      <c r="X2" s="34"/>
      <c r="Y2" s="34"/>
      <c r="Z2" s="34"/>
    </row>
    <row r="3" spans="1:26" ht="15.75" customHeight="1" x14ac:dyDescent="0.2">
      <c r="A3" s="32" t="s">
        <v>103</v>
      </c>
      <c r="B3" s="33" t="s">
        <v>104</v>
      </c>
      <c r="C3" s="33" t="s">
        <v>105</v>
      </c>
      <c r="D3" s="32">
        <v>8</v>
      </c>
      <c r="E3" s="32">
        <v>7</v>
      </c>
      <c r="F3" s="32">
        <v>3</v>
      </c>
      <c r="G3" s="32">
        <v>3</v>
      </c>
      <c r="H3" s="32">
        <v>4</v>
      </c>
      <c r="I3" s="32">
        <v>3</v>
      </c>
      <c r="J3" s="32">
        <v>20</v>
      </c>
      <c r="K3" s="32">
        <v>3</v>
      </c>
      <c r="L3" s="32">
        <v>8</v>
      </c>
      <c r="M3" s="32">
        <v>15</v>
      </c>
      <c r="N3" s="32"/>
      <c r="O3" s="34"/>
      <c r="P3" s="34"/>
      <c r="Q3" s="34"/>
      <c r="R3" s="34"/>
      <c r="S3" s="34"/>
      <c r="T3" s="34"/>
      <c r="U3" s="34"/>
      <c r="V3" s="34"/>
      <c r="W3" s="34"/>
      <c r="X3" s="34"/>
      <c r="Y3" s="34"/>
      <c r="Z3" s="34"/>
    </row>
    <row r="4" spans="1:26" ht="79.5" customHeight="1" x14ac:dyDescent="0.2">
      <c r="A4" s="32" t="s">
        <v>106</v>
      </c>
      <c r="B4" s="33" t="s">
        <v>107</v>
      </c>
      <c r="C4" s="33" t="s">
        <v>108</v>
      </c>
      <c r="D4" s="35" t="s">
        <v>109</v>
      </c>
      <c r="E4" s="35" t="s">
        <v>110</v>
      </c>
      <c r="F4" s="35" t="s">
        <v>111</v>
      </c>
      <c r="G4" s="35" t="s">
        <v>111</v>
      </c>
      <c r="H4" s="35" t="s">
        <v>111</v>
      </c>
      <c r="I4" s="35" t="s">
        <v>111</v>
      </c>
      <c r="J4" s="35" t="s">
        <v>109</v>
      </c>
      <c r="K4" s="35" t="s">
        <v>111</v>
      </c>
      <c r="L4" s="35" t="s">
        <v>112</v>
      </c>
      <c r="M4" s="35" t="s">
        <v>112</v>
      </c>
      <c r="N4" s="35"/>
      <c r="O4" s="34"/>
      <c r="P4" s="34"/>
      <c r="Q4" s="34"/>
      <c r="R4" s="34"/>
      <c r="S4" s="34"/>
      <c r="T4" s="34"/>
      <c r="U4" s="34"/>
      <c r="V4" s="34"/>
      <c r="W4" s="34"/>
      <c r="X4" s="34"/>
      <c r="Y4" s="34"/>
      <c r="Z4" s="34"/>
    </row>
    <row r="5" spans="1:26" ht="15.75" customHeight="1" x14ac:dyDescent="0.2">
      <c r="A5" s="36"/>
      <c r="B5" s="37"/>
    </row>
    <row r="6" spans="1:26" ht="15.75" customHeight="1" x14ac:dyDescent="0.2">
      <c r="A6" s="36"/>
      <c r="B6" s="37"/>
    </row>
    <row r="7" spans="1:26" ht="15.75" customHeight="1" x14ac:dyDescent="0.2">
      <c r="A7" s="36"/>
      <c r="B7" s="37"/>
    </row>
    <row r="8" spans="1:26" ht="15.75" customHeight="1" x14ac:dyDescent="0.2">
      <c r="A8" s="36"/>
      <c r="B8" s="37"/>
    </row>
    <row r="9" spans="1:26" ht="15.75" customHeight="1" x14ac:dyDescent="0.2">
      <c r="A9" s="36"/>
      <c r="B9" s="37"/>
    </row>
    <row r="10" spans="1:26" ht="15.75" customHeight="1" x14ac:dyDescent="0.2">
      <c r="A10" s="36"/>
      <c r="B10" s="37"/>
    </row>
    <row r="11" spans="1:26" ht="15.75" customHeight="1" x14ac:dyDescent="0.2">
      <c r="A11" s="36"/>
      <c r="B11" s="37"/>
    </row>
    <row r="12" spans="1:26" ht="15.75" customHeight="1" x14ac:dyDescent="0.2">
      <c r="A12" s="36"/>
      <c r="B12" s="37"/>
    </row>
    <row r="13" spans="1:26" ht="15.75" customHeight="1" x14ac:dyDescent="0.2">
      <c r="A13" s="36"/>
      <c r="B13" s="37"/>
    </row>
    <row r="14" spans="1:26" ht="15.75" customHeight="1" x14ac:dyDescent="0.2">
      <c r="A14" s="36"/>
      <c r="B14" s="37"/>
    </row>
    <row r="15" spans="1:26" ht="15.75" customHeight="1" x14ac:dyDescent="0.2">
      <c r="A15" s="36"/>
      <c r="B15" s="37"/>
    </row>
    <row r="16" spans="1:26" ht="15.75" customHeight="1" x14ac:dyDescent="0.2">
      <c r="A16" s="36"/>
      <c r="B16" s="37"/>
    </row>
    <row r="17" spans="1:2" ht="15.75" customHeight="1" x14ac:dyDescent="0.2">
      <c r="A17" s="36"/>
      <c r="B17" s="37"/>
    </row>
    <row r="18" spans="1:2" ht="15.75" customHeight="1" x14ac:dyDescent="0.2">
      <c r="A18" s="36"/>
      <c r="B18" s="37"/>
    </row>
    <row r="19" spans="1:2" ht="15.75" customHeight="1" x14ac:dyDescent="0.2">
      <c r="A19" s="36"/>
      <c r="B19" s="37"/>
    </row>
    <row r="20" spans="1:2" ht="15.75" customHeight="1" x14ac:dyDescent="0.2">
      <c r="A20" s="36"/>
      <c r="B20" s="37"/>
    </row>
    <row r="21" spans="1:2" ht="15.75" customHeight="1" x14ac:dyDescent="0.2">
      <c r="A21" s="36"/>
      <c r="B21" s="37"/>
    </row>
    <row r="22" spans="1:2" ht="15.75" customHeight="1" x14ac:dyDescent="0.2">
      <c r="A22" s="36"/>
      <c r="B22" s="37"/>
    </row>
    <row r="23" spans="1:2" ht="15.75" customHeight="1" x14ac:dyDescent="0.2">
      <c r="A23" s="36"/>
      <c r="B23" s="37"/>
    </row>
    <row r="24" spans="1:2" ht="15.75" customHeight="1" x14ac:dyDescent="0.2">
      <c r="A24" s="36"/>
      <c r="B24" s="37"/>
    </row>
    <row r="25" spans="1:2" ht="15.75" customHeight="1" x14ac:dyDescent="0.2">
      <c r="A25" s="36"/>
      <c r="B25" s="37"/>
    </row>
    <row r="26" spans="1:2" ht="15.75" customHeight="1" x14ac:dyDescent="0.2">
      <c r="A26" s="36"/>
      <c r="B26" s="37"/>
    </row>
    <row r="27" spans="1:2" ht="15.75" customHeight="1" x14ac:dyDescent="0.2">
      <c r="A27" s="36"/>
      <c r="B27" s="37"/>
    </row>
    <row r="28" spans="1:2" ht="15.75" customHeight="1" x14ac:dyDescent="0.2">
      <c r="A28" s="36"/>
      <c r="B28" s="37"/>
    </row>
    <row r="29" spans="1:2" ht="15.75" customHeight="1" x14ac:dyDescent="0.2">
      <c r="A29" s="36"/>
      <c r="B29" s="37"/>
    </row>
    <row r="30" spans="1:2" ht="15.75" customHeight="1" x14ac:dyDescent="0.2">
      <c r="A30" s="36"/>
      <c r="B30" s="37"/>
    </row>
    <row r="31" spans="1:2" ht="15.75" customHeight="1" x14ac:dyDescent="0.2">
      <c r="A31" s="36"/>
      <c r="B31" s="37"/>
    </row>
    <row r="32" spans="1:2" ht="15.75" customHeight="1" x14ac:dyDescent="0.2">
      <c r="A32" s="36"/>
      <c r="B32" s="37"/>
    </row>
    <row r="33" spans="1:2" ht="15.75" customHeight="1" x14ac:dyDescent="0.2">
      <c r="A33" s="36"/>
      <c r="B33" s="37"/>
    </row>
    <row r="34" spans="1:2" ht="15.75" customHeight="1" x14ac:dyDescent="0.2">
      <c r="A34" s="36"/>
      <c r="B34" s="37"/>
    </row>
    <row r="35" spans="1:2" ht="15.75" customHeight="1" x14ac:dyDescent="0.2">
      <c r="A35" s="36"/>
      <c r="B35" s="37"/>
    </row>
    <row r="36" spans="1:2" ht="15.75" customHeight="1" x14ac:dyDescent="0.2">
      <c r="A36" s="36"/>
      <c r="B36" s="37"/>
    </row>
    <row r="37" spans="1:2" ht="15.75" customHeight="1" x14ac:dyDescent="0.2">
      <c r="A37" s="36"/>
      <c r="B37" s="37"/>
    </row>
    <row r="38" spans="1:2" ht="15.75" customHeight="1" x14ac:dyDescent="0.2">
      <c r="A38" s="36"/>
      <c r="B38" s="37"/>
    </row>
    <row r="39" spans="1:2" ht="15.75" customHeight="1" x14ac:dyDescent="0.2">
      <c r="A39" s="36"/>
      <c r="B39" s="37"/>
    </row>
    <row r="40" spans="1:2" ht="15.75" customHeight="1" x14ac:dyDescent="0.2">
      <c r="A40" s="36"/>
      <c r="B40" s="37"/>
    </row>
    <row r="41" spans="1:2" ht="15.75" customHeight="1" x14ac:dyDescent="0.2">
      <c r="A41" s="36"/>
      <c r="B41" s="37"/>
    </row>
    <row r="42" spans="1:2" ht="15.75" customHeight="1" x14ac:dyDescent="0.2">
      <c r="A42" s="36"/>
      <c r="B42" s="37"/>
    </row>
    <row r="43" spans="1:2" ht="15.75" customHeight="1" x14ac:dyDescent="0.2">
      <c r="A43" s="36"/>
      <c r="B43" s="37"/>
    </row>
    <row r="44" spans="1:2" ht="15.75" customHeight="1" x14ac:dyDescent="0.2">
      <c r="A44" s="36"/>
      <c r="B44" s="37"/>
    </row>
    <row r="45" spans="1:2" ht="15.75" customHeight="1" x14ac:dyDescent="0.2">
      <c r="A45" s="36"/>
      <c r="B45" s="37"/>
    </row>
    <row r="46" spans="1:2" ht="15.75" customHeight="1" x14ac:dyDescent="0.2">
      <c r="A46" s="36"/>
      <c r="B46" s="37"/>
    </row>
    <row r="47" spans="1:2" ht="15.75" customHeight="1" x14ac:dyDescent="0.2">
      <c r="A47" s="36"/>
      <c r="B47" s="37"/>
    </row>
    <row r="48" spans="1:2" ht="15.75" customHeight="1" x14ac:dyDescent="0.2">
      <c r="A48" s="36"/>
      <c r="B48" s="37"/>
    </row>
    <row r="49" spans="1:2" ht="15.75" customHeight="1" x14ac:dyDescent="0.2">
      <c r="A49" s="36"/>
      <c r="B49" s="37"/>
    </row>
    <row r="50" spans="1:2" ht="15.75" customHeight="1" x14ac:dyDescent="0.2">
      <c r="A50" s="36"/>
      <c r="B50" s="37"/>
    </row>
    <row r="51" spans="1:2" ht="15.75" customHeight="1" x14ac:dyDescent="0.2">
      <c r="A51" s="36"/>
      <c r="B51" s="37"/>
    </row>
    <row r="52" spans="1:2" ht="15.75" customHeight="1" x14ac:dyDescent="0.2">
      <c r="A52" s="36"/>
      <c r="B52" s="37"/>
    </row>
    <row r="53" spans="1:2" ht="15.75" customHeight="1" x14ac:dyDescent="0.2">
      <c r="A53" s="36"/>
      <c r="B53" s="37"/>
    </row>
    <row r="54" spans="1:2" ht="15.75" customHeight="1" x14ac:dyDescent="0.2">
      <c r="A54" s="36"/>
      <c r="B54" s="37"/>
    </row>
    <row r="55" spans="1:2" ht="15.75" customHeight="1" x14ac:dyDescent="0.2">
      <c r="A55" s="36"/>
      <c r="B55" s="37"/>
    </row>
    <row r="56" spans="1:2" ht="15.75" customHeight="1" x14ac:dyDescent="0.2">
      <c r="A56" s="36"/>
      <c r="B56" s="37"/>
    </row>
    <row r="57" spans="1:2" ht="15.75" customHeight="1" x14ac:dyDescent="0.2">
      <c r="A57" s="36"/>
      <c r="B57" s="37"/>
    </row>
    <row r="58" spans="1:2" ht="15.75" customHeight="1" x14ac:dyDescent="0.2">
      <c r="A58" s="36"/>
      <c r="B58" s="37"/>
    </row>
    <row r="59" spans="1:2" ht="15.75" customHeight="1" x14ac:dyDescent="0.2">
      <c r="A59" s="36"/>
      <c r="B59" s="37"/>
    </row>
    <row r="60" spans="1:2" ht="15.75" customHeight="1" x14ac:dyDescent="0.2">
      <c r="A60" s="36"/>
      <c r="B60" s="37"/>
    </row>
    <row r="61" spans="1:2" ht="15.75" customHeight="1" x14ac:dyDescent="0.2">
      <c r="A61" s="36"/>
      <c r="B61" s="37"/>
    </row>
    <row r="62" spans="1:2" ht="15.75" customHeight="1" x14ac:dyDescent="0.2">
      <c r="A62" s="36"/>
      <c r="B62" s="37"/>
    </row>
    <row r="63" spans="1:2" ht="15.75" customHeight="1" x14ac:dyDescent="0.2">
      <c r="A63" s="36"/>
      <c r="B63" s="37"/>
    </row>
    <row r="64" spans="1:2" ht="15.75" customHeight="1" x14ac:dyDescent="0.2">
      <c r="A64" s="36"/>
      <c r="B64" s="37"/>
    </row>
    <row r="65" spans="1:2" ht="15.75" customHeight="1" x14ac:dyDescent="0.2">
      <c r="A65" s="36"/>
      <c r="B65" s="37"/>
    </row>
    <row r="66" spans="1:2" ht="15.75" customHeight="1" x14ac:dyDescent="0.2">
      <c r="A66" s="36"/>
      <c r="B66" s="37"/>
    </row>
    <row r="67" spans="1:2" ht="15.75" customHeight="1" x14ac:dyDescent="0.2">
      <c r="A67" s="36"/>
      <c r="B67" s="37"/>
    </row>
    <row r="68" spans="1:2" ht="15.75" customHeight="1" x14ac:dyDescent="0.2">
      <c r="A68" s="36"/>
      <c r="B68" s="37"/>
    </row>
    <row r="69" spans="1:2" ht="15.75" customHeight="1" x14ac:dyDescent="0.2">
      <c r="A69" s="36"/>
      <c r="B69" s="37"/>
    </row>
    <row r="70" spans="1:2" ht="15.75" customHeight="1" x14ac:dyDescent="0.2">
      <c r="A70" s="36"/>
      <c r="B70" s="37"/>
    </row>
    <row r="71" spans="1:2" ht="15.75" customHeight="1" x14ac:dyDescent="0.2">
      <c r="A71" s="36"/>
      <c r="B71" s="37"/>
    </row>
    <row r="72" spans="1:2" ht="15.75" customHeight="1" x14ac:dyDescent="0.2">
      <c r="A72" s="36"/>
      <c r="B72" s="37"/>
    </row>
    <row r="73" spans="1:2" ht="15.75" customHeight="1" x14ac:dyDescent="0.2">
      <c r="A73" s="36"/>
      <c r="B73" s="37"/>
    </row>
    <row r="74" spans="1:2" ht="15.75" customHeight="1" x14ac:dyDescent="0.2">
      <c r="A74" s="36"/>
      <c r="B74" s="37"/>
    </row>
    <row r="75" spans="1:2" ht="15.75" customHeight="1" x14ac:dyDescent="0.2">
      <c r="A75" s="36"/>
      <c r="B75" s="37"/>
    </row>
    <row r="76" spans="1:2" ht="15.75" customHeight="1" x14ac:dyDescent="0.2">
      <c r="A76" s="36"/>
      <c r="B76" s="37"/>
    </row>
    <row r="77" spans="1:2" ht="15.75" customHeight="1" x14ac:dyDescent="0.2">
      <c r="A77" s="36"/>
      <c r="B77" s="37"/>
    </row>
    <row r="78" spans="1:2" ht="15.75" customHeight="1" x14ac:dyDescent="0.2">
      <c r="A78" s="36"/>
      <c r="B78" s="37"/>
    </row>
    <row r="79" spans="1:2" ht="15.75" customHeight="1" x14ac:dyDescent="0.2">
      <c r="A79" s="36"/>
      <c r="B79" s="37"/>
    </row>
    <row r="80" spans="1:2" ht="15.75" customHeight="1" x14ac:dyDescent="0.2">
      <c r="A80" s="36"/>
      <c r="B80" s="37"/>
    </row>
    <row r="81" spans="1:2" ht="15.75" customHeight="1" x14ac:dyDescent="0.2">
      <c r="A81" s="36"/>
      <c r="B81" s="37"/>
    </row>
    <row r="82" spans="1:2" ht="15.75" customHeight="1" x14ac:dyDescent="0.2">
      <c r="A82" s="36"/>
      <c r="B82" s="37"/>
    </row>
    <row r="83" spans="1:2" ht="15.75" customHeight="1" x14ac:dyDescent="0.2">
      <c r="A83" s="36"/>
      <c r="B83" s="37"/>
    </row>
    <row r="84" spans="1:2" ht="15.75" customHeight="1" x14ac:dyDescent="0.2">
      <c r="A84" s="36"/>
      <c r="B84" s="37"/>
    </row>
    <row r="85" spans="1:2" ht="15.75" customHeight="1" x14ac:dyDescent="0.2">
      <c r="A85" s="36"/>
      <c r="B85" s="37"/>
    </row>
    <row r="86" spans="1:2" ht="15.75" customHeight="1" x14ac:dyDescent="0.2">
      <c r="A86" s="36"/>
      <c r="B86" s="37"/>
    </row>
    <row r="87" spans="1:2" ht="15.75" customHeight="1" x14ac:dyDescent="0.2">
      <c r="A87" s="36"/>
      <c r="B87" s="37"/>
    </row>
    <row r="88" spans="1:2" ht="15.75" customHeight="1" x14ac:dyDescent="0.2">
      <c r="A88" s="36"/>
      <c r="B88" s="37"/>
    </row>
    <row r="89" spans="1:2" ht="15.75" customHeight="1" x14ac:dyDescent="0.2">
      <c r="A89" s="36"/>
      <c r="B89" s="37"/>
    </row>
    <row r="90" spans="1:2" ht="15.75" customHeight="1" x14ac:dyDescent="0.2">
      <c r="A90" s="36"/>
      <c r="B90" s="37"/>
    </row>
    <row r="91" spans="1:2" ht="15.75" customHeight="1" x14ac:dyDescent="0.2">
      <c r="A91" s="36"/>
      <c r="B91" s="37"/>
    </row>
    <row r="92" spans="1:2" ht="15.75" customHeight="1" x14ac:dyDescent="0.2">
      <c r="A92" s="36"/>
      <c r="B92" s="37"/>
    </row>
    <row r="93" spans="1:2" ht="15.75" customHeight="1" x14ac:dyDescent="0.2">
      <c r="A93" s="36"/>
      <c r="B93" s="37"/>
    </row>
    <row r="94" spans="1:2" ht="15.75" customHeight="1" x14ac:dyDescent="0.2">
      <c r="A94" s="36"/>
      <c r="B94" s="37"/>
    </row>
    <row r="95" spans="1:2" ht="15.75" customHeight="1" x14ac:dyDescent="0.2">
      <c r="A95" s="36"/>
      <c r="B95" s="37"/>
    </row>
    <row r="96" spans="1:2" ht="15.75" customHeight="1" x14ac:dyDescent="0.2">
      <c r="A96" s="36"/>
      <c r="B96" s="37"/>
    </row>
    <row r="97" spans="1:2" ht="15.75" customHeight="1" x14ac:dyDescent="0.2">
      <c r="A97" s="36"/>
      <c r="B97" s="37"/>
    </row>
    <row r="98" spans="1:2" ht="15.75" customHeight="1" x14ac:dyDescent="0.2">
      <c r="A98" s="36"/>
      <c r="B98" s="37"/>
    </row>
    <row r="99" spans="1:2" ht="15.75" customHeight="1" x14ac:dyDescent="0.2">
      <c r="A99" s="36"/>
      <c r="B99" s="37"/>
    </row>
    <row r="100" spans="1:2" ht="15.75" customHeight="1" x14ac:dyDescent="0.2">
      <c r="A100" s="36"/>
      <c r="B100" s="37"/>
    </row>
    <row r="101" spans="1:2" ht="15.75" customHeight="1" x14ac:dyDescent="0.2">
      <c r="A101" s="36"/>
      <c r="B101" s="37"/>
    </row>
    <row r="102" spans="1:2" ht="15.75" customHeight="1" x14ac:dyDescent="0.2">
      <c r="A102" s="36"/>
      <c r="B102" s="37"/>
    </row>
    <row r="103" spans="1:2" ht="15.75" customHeight="1" x14ac:dyDescent="0.2">
      <c r="A103" s="36"/>
      <c r="B103" s="37"/>
    </row>
    <row r="104" spans="1:2" ht="15.75" customHeight="1" x14ac:dyDescent="0.2">
      <c r="A104" s="36"/>
      <c r="B104" s="37"/>
    </row>
    <row r="105" spans="1:2" ht="15.75" customHeight="1" x14ac:dyDescent="0.2">
      <c r="A105" s="36"/>
      <c r="B105" s="37"/>
    </row>
    <row r="106" spans="1:2" ht="15.75" customHeight="1" x14ac:dyDescent="0.2">
      <c r="A106" s="36"/>
      <c r="B106" s="37"/>
    </row>
    <row r="107" spans="1:2" ht="15.75" customHeight="1" x14ac:dyDescent="0.2">
      <c r="A107" s="36"/>
      <c r="B107" s="37"/>
    </row>
    <row r="108" spans="1:2" ht="15.75" customHeight="1" x14ac:dyDescent="0.2">
      <c r="A108" s="36"/>
      <c r="B108" s="37"/>
    </row>
    <row r="109" spans="1:2" ht="15.75" customHeight="1" x14ac:dyDescent="0.2">
      <c r="A109" s="36"/>
      <c r="B109" s="37"/>
    </row>
    <row r="110" spans="1:2" ht="15.75" customHeight="1" x14ac:dyDescent="0.2">
      <c r="A110" s="36"/>
      <c r="B110" s="37"/>
    </row>
    <row r="111" spans="1:2" ht="15.75" customHeight="1" x14ac:dyDescent="0.2">
      <c r="A111" s="36"/>
      <c r="B111" s="37"/>
    </row>
    <row r="112" spans="1:2" ht="15.75" customHeight="1" x14ac:dyDescent="0.2">
      <c r="A112" s="36"/>
      <c r="B112" s="37"/>
    </row>
    <row r="113" spans="1:2" ht="15.75" customHeight="1" x14ac:dyDescent="0.2">
      <c r="A113" s="36"/>
      <c r="B113" s="37"/>
    </row>
    <row r="114" spans="1:2" ht="15.75" customHeight="1" x14ac:dyDescent="0.2">
      <c r="A114" s="36"/>
      <c r="B114" s="37"/>
    </row>
    <row r="115" spans="1:2" ht="15.75" customHeight="1" x14ac:dyDescent="0.2">
      <c r="A115" s="36"/>
      <c r="B115" s="37"/>
    </row>
    <row r="116" spans="1:2" ht="15.75" customHeight="1" x14ac:dyDescent="0.2">
      <c r="A116" s="36"/>
      <c r="B116" s="37"/>
    </row>
    <row r="117" spans="1:2" ht="15.75" customHeight="1" x14ac:dyDescent="0.2">
      <c r="A117" s="36"/>
      <c r="B117" s="37"/>
    </row>
    <row r="118" spans="1:2" ht="15.75" customHeight="1" x14ac:dyDescent="0.2">
      <c r="A118" s="36"/>
      <c r="B118" s="37"/>
    </row>
    <row r="119" spans="1:2" ht="15.75" customHeight="1" x14ac:dyDescent="0.2">
      <c r="A119" s="36"/>
      <c r="B119" s="37"/>
    </row>
    <row r="120" spans="1:2" ht="15.75" customHeight="1" x14ac:dyDescent="0.2">
      <c r="A120" s="36"/>
      <c r="B120" s="37"/>
    </row>
    <row r="121" spans="1:2" ht="15.75" customHeight="1" x14ac:dyDescent="0.2">
      <c r="A121" s="36"/>
      <c r="B121" s="37"/>
    </row>
    <row r="122" spans="1:2" ht="15.75" customHeight="1" x14ac:dyDescent="0.2">
      <c r="A122" s="36"/>
      <c r="B122" s="37"/>
    </row>
    <row r="123" spans="1:2" ht="15.75" customHeight="1" x14ac:dyDescent="0.2">
      <c r="A123" s="36"/>
      <c r="B123" s="37"/>
    </row>
    <row r="124" spans="1:2" ht="15.75" customHeight="1" x14ac:dyDescent="0.2">
      <c r="A124" s="36"/>
      <c r="B124" s="37"/>
    </row>
    <row r="125" spans="1:2" ht="15.75" customHeight="1" x14ac:dyDescent="0.2">
      <c r="A125" s="36"/>
      <c r="B125" s="37"/>
    </row>
    <row r="126" spans="1:2" ht="15.75" customHeight="1" x14ac:dyDescent="0.2">
      <c r="A126" s="36"/>
      <c r="B126" s="37"/>
    </row>
    <row r="127" spans="1:2" ht="15.75" customHeight="1" x14ac:dyDescent="0.2">
      <c r="A127" s="36"/>
      <c r="B127" s="37"/>
    </row>
    <row r="128" spans="1:2" ht="15.75" customHeight="1" x14ac:dyDescent="0.2">
      <c r="A128" s="36"/>
      <c r="B128" s="37"/>
    </row>
    <row r="129" spans="1:2" ht="15.75" customHeight="1" x14ac:dyDescent="0.2">
      <c r="A129" s="36"/>
      <c r="B129" s="37"/>
    </row>
    <row r="130" spans="1:2" ht="15.75" customHeight="1" x14ac:dyDescent="0.2">
      <c r="A130" s="36"/>
      <c r="B130" s="37"/>
    </row>
    <row r="131" spans="1:2" ht="15.75" customHeight="1" x14ac:dyDescent="0.2">
      <c r="A131" s="36"/>
      <c r="B131" s="37"/>
    </row>
    <row r="132" spans="1:2" ht="15.75" customHeight="1" x14ac:dyDescent="0.2">
      <c r="A132" s="36"/>
      <c r="B132" s="37"/>
    </row>
    <row r="133" spans="1:2" ht="15.75" customHeight="1" x14ac:dyDescent="0.2">
      <c r="A133" s="36"/>
      <c r="B133" s="37"/>
    </row>
    <row r="134" spans="1:2" ht="15.75" customHeight="1" x14ac:dyDescent="0.2">
      <c r="A134" s="36"/>
      <c r="B134" s="37"/>
    </row>
    <row r="135" spans="1:2" ht="15.75" customHeight="1" x14ac:dyDescent="0.2">
      <c r="A135" s="36"/>
      <c r="B135" s="37"/>
    </row>
    <row r="136" spans="1:2" ht="15.75" customHeight="1" x14ac:dyDescent="0.2">
      <c r="A136" s="36"/>
      <c r="B136" s="37"/>
    </row>
    <row r="137" spans="1:2" ht="15.75" customHeight="1" x14ac:dyDescent="0.2">
      <c r="A137" s="36"/>
      <c r="B137" s="37"/>
    </row>
    <row r="138" spans="1:2" ht="15.75" customHeight="1" x14ac:dyDescent="0.2">
      <c r="A138" s="36"/>
      <c r="B138" s="37"/>
    </row>
    <row r="139" spans="1:2" ht="15.75" customHeight="1" x14ac:dyDescent="0.2">
      <c r="A139" s="36"/>
      <c r="B139" s="37"/>
    </row>
    <row r="140" spans="1:2" ht="15.75" customHeight="1" x14ac:dyDescent="0.2">
      <c r="A140" s="36"/>
      <c r="B140" s="37"/>
    </row>
    <row r="141" spans="1:2" ht="15.75" customHeight="1" x14ac:dyDescent="0.2">
      <c r="A141" s="36"/>
      <c r="B141" s="37"/>
    </row>
    <row r="142" spans="1:2" ht="15.75" customHeight="1" x14ac:dyDescent="0.2">
      <c r="A142" s="36"/>
      <c r="B142" s="37"/>
    </row>
    <row r="143" spans="1:2" ht="15.75" customHeight="1" x14ac:dyDescent="0.2">
      <c r="A143" s="36"/>
      <c r="B143" s="37"/>
    </row>
    <row r="144" spans="1:2" ht="15.75" customHeight="1" x14ac:dyDescent="0.2">
      <c r="A144" s="36"/>
      <c r="B144" s="37"/>
    </row>
    <row r="145" spans="1:2" ht="15.75" customHeight="1" x14ac:dyDescent="0.2">
      <c r="A145" s="36"/>
      <c r="B145" s="37"/>
    </row>
    <row r="146" spans="1:2" ht="15.75" customHeight="1" x14ac:dyDescent="0.2">
      <c r="A146" s="36"/>
      <c r="B146" s="37"/>
    </row>
    <row r="147" spans="1:2" ht="15.75" customHeight="1" x14ac:dyDescent="0.2">
      <c r="A147" s="36"/>
      <c r="B147" s="37"/>
    </row>
    <row r="148" spans="1:2" ht="15.75" customHeight="1" x14ac:dyDescent="0.2">
      <c r="A148" s="36"/>
      <c r="B148" s="37"/>
    </row>
    <row r="149" spans="1:2" ht="15.75" customHeight="1" x14ac:dyDescent="0.2">
      <c r="A149" s="36"/>
      <c r="B149" s="37"/>
    </row>
    <row r="150" spans="1:2" ht="15.75" customHeight="1" x14ac:dyDescent="0.2">
      <c r="A150" s="36"/>
      <c r="B150" s="37"/>
    </row>
    <row r="151" spans="1:2" ht="15.75" customHeight="1" x14ac:dyDescent="0.2">
      <c r="A151" s="36"/>
      <c r="B151" s="37"/>
    </row>
    <row r="152" spans="1:2" ht="15.75" customHeight="1" x14ac:dyDescent="0.2">
      <c r="A152" s="36"/>
      <c r="B152" s="37"/>
    </row>
    <row r="153" spans="1:2" ht="15.75" customHeight="1" x14ac:dyDescent="0.2">
      <c r="A153" s="36"/>
      <c r="B153" s="37"/>
    </row>
    <row r="154" spans="1:2" ht="15.75" customHeight="1" x14ac:dyDescent="0.2">
      <c r="A154" s="36"/>
      <c r="B154" s="37"/>
    </row>
    <row r="155" spans="1:2" ht="15.75" customHeight="1" x14ac:dyDescent="0.2">
      <c r="A155" s="36"/>
      <c r="B155" s="37"/>
    </row>
    <row r="156" spans="1:2" ht="15.75" customHeight="1" x14ac:dyDescent="0.2">
      <c r="A156" s="36"/>
      <c r="B156" s="37"/>
    </row>
    <row r="157" spans="1:2" ht="15.75" customHeight="1" x14ac:dyDescent="0.2">
      <c r="A157" s="36"/>
      <c r="B157" s="37"/>
    </row>
    <row r="158" spans="1:2" ht="15.75" customHeight="1" x14ac:dyDescent="0.2">
      <c r="A158" s="36"/>
      <c r="B158" s="37"/>
    </row>
    <row r="159" spans="1:2" ht="15.75" customHeight="1" x14ac:dyDescent="0.2">
      <c r="A159" s="36"/>
      <c r="B159" s="37"/>
    </row>
    <row r="160" spans="1:2" ht="15.75" customHeight="1" x14ac:dyDescent="0.2">
      <c r="A160" s="36"/>
      <c r="B160" s="37"/>
    </row>
    <row r="161" spans="1:2" ht="15.75" customHeight="1" x14ac:dyDescent="0.2">
      <c r="A161" s="36"/>
      <c r="B161" s="37"/>
    </row>
    <row r="162" spans="1:2" ht="15.75" customHeight="1" x14ac:dyDescent="0.2">
      <c r="A162" s="36"/>
      <c r="B162" s="37"/>
    </row>
    <row r="163" spans="1:2" ht="15.75" customHeight="1" x14ac:dyDescent="0.2">
      <c r="A163" s="36"/>
      <c r="B163" s="37"/>
    </row>
    <row r="164" spans="1:2" ht="15.75" customHeight="1" x14ac:dyDescent="0.2">
      <c r="A164" s="36"/>
      <c r="B164" s="37"/>
    </row>
    <row r="165" spans="1:2" ht="15.75" customHeight="1" x14ac:dyDescent="0.2">
      <c r="A165" s="36"/>
      <c r="B165" s="37"/>
    </row>
    <row r="166" spans="1:2" ht="15.75" customHeight="1" x14ac:dyDescent="0.2">
      <c r="A166" s="36"/>
      <c r="B166" s="37"/>
    </row>
    <row r="167" spans="1:2" ht="15.75" customHeight="1" x14ac:dyDescent="0.2">
      <c r="A167" s="36"/>
      <c r="B167" s="37"/>
    </row>
    <row r="168" spans="1:2" ht="15.75" customHeight="1" x14ac:dyDescent="0.2">
      <c r="A168" s="36"/>
      <c r="B168" s="37"/>
    </row>
    <row r="169" spans="1:2" ht="15.75" customHeight="1" x14ac:dyDescent="0.2">
      <c r="A169" s="36"/>
      <c r="B169" s="37"/>
    </row>
    <row r="170" spans="1:2" ht="15.75" customHeight="1" x14ac:dyDescent="0.2">
      <c r="A170" s="36"/>
      <c r="B170" s="37"/>
    </row>
    <row r="171" spans="1:2" ht="15.75" customHeight="1" x14ac:dyDescent="0.2">
      <c r="A171" s="36"/>
      <c r="B171" s="37"/>
    </row>
    <row r="172" spans="1:2" ht="15.75" customHeight="1" x14ac:dyDescent="0.2">
      <c r="A172" s="36"/>
      <c r="B172" s="37"/>
    </row>
    <row r="173" spans="1:2" ht="15.75" customHeight="1" x14ac:dyDescent="0.2">
      <c r="A173" s="36"/>
      <c r="B173" s="37"/>
    </row>
    <row r="174" spans="1:2" ht="15.75" customHeight="1" x14ac:dyDescent="0.2">
      <c r="A174" s="36"/>
      <c r="B174" s="37"/>
    </row>
    <row r="175" spans="1:2" ht="15.75" customHeight="1" x14ac:dyDescent="0.2">
      <c r="A175" s="36"/>
      <c r="B175" s="37"/>
    </row>
    <row r="176" spans="1:2" ht="15.75" customHeight="1" x14ac:dyDescent="0.2">
      <c r="A176" s="36"/>
      <c r="B176" s="37"/>
    </row>
    <row r="177" spans="1:2" ht="15.75" customHeight="1" x14ac:dyDescent="0.2">
      <c r="A177" s="36"/>
      <c r="B177" s="37"/>
    </row>
    <row r="178" spans="1:2" ht="15.75" customHeight="1" x14ac:dyDescent="0.2">
      <c r="A178" s="36"/>
      <c r="B178" s="37"/>
    </row>
    <row r="179" spans="1:2" ht="15.75" customHeight="1" x14ac:dyDescent="0.2">
      <c r="A179" s="36"/>
      <c r="B179" s="37"/>
    </row>
    <row r="180" spans="1:2" ht="15.75" customHeight="1" x14ac:dyDescent="0.2">
      <c r="A180" s="36"/>
      <c r="B180" s="37"/>
    </row>
    <row r="181" spans="1:2" ht="15.75" customHeight="1" x14ac:dyDescent="0.2">
      <c r="A181" s="36"/>
      <c r="B181" s="37"/>
    </row>
    <row r="182" spans="1:2" ht="15.75" customHeight="1" x14ac:dyDescent="0.2">
      <c r="A182" s="36"/>
      <c r="B182" s="37"/>
    </row>
    <row r="183" spans="1:2" ht="15.75" customHeight="1" x14ac:dyDescent="0.2">
      <c r="A183" s="36"/>
      <c r="B183" s="37"/>
    </row>
    <row r="184" spans="1:2" ht="15.75" customHeight="1" x14ac:dyDescent="0.2">
      <c r="A184" s="36"/>
      <c r="B184" s="37"/>
    </row>
    <row r="185" spans="1:2" ht="15.75" customHeight="1" x14ac:dyDescent="0.2">
      <c r="A185" s="36"/>
      <c r="B185" s="37"/>
    </row>
    <row r="186" spans="1:2" ht="15.75" customHeight="1" x14ac:dyDescent="0.2">
      <c r="A186" s="36"/>
      <c r="B186" s="37"/>
    </row>
    <row r="187" spans="1:2" ht="15.75" customHeight="1" x14ac:dyDescent="0.2">
      <c r="A187" s="36"/>
      <c r="B187" s="37"/>
    </row>
    <row r="188" spans="1:2" ht="15.75" customHeight="1" x14ac:dyDescent="0.2">
      <c r="A188" s="36"/>
      <c r="B188" s="37"/>
    </row>
    <row r="189" spans="1:2" ht="15.75" customHeight="1" x14ac:dyDescent="0.2">
      <c r="A189" s="36"/>
      <c r="B189" s="37"/>
    </row>
    <row r="190" spans="1:2" ht="15.75" customHeight="1" x14ac:dyDescent="0.2">
      <c r="A190" s="36"/>
      <c r="B190" s="37"/>
    </row>
    <row r="191" spans="1:2" ht="15.75" customHeight="1" x14ac:dyDescent="0.2">
      <c r="A191" s="36"/>
      <c r="B191" s="37"/>
    </row>
    <row r="192" spans="1:2" ht="15.75" customHeight="1" x14ac:dyDescent="0.2">
      <c r="A192" s="36"/>
      <c r="B192" s="37"/>
    </row>
    <row r="193" spans="1:2" ht="15.75" customHeight="1" x14ac:dyDescent="0.2">
      <c r="A193" s="36"/>
      <c r="B193" s="37"/>
    </row>
    <row r="194" spans="1:2" ht="15.75" customHeight="1" x14ac:dyDescent="0.2">
      <c r="A194" s="36"/>
      <c r="B194" s="37"/>
    </row>
    <row r="195" spans="1:2" ht="15.75" customHeight="1" x14ac:dyDescent="0.2">
      <c r="A195" s="36"/>
      <c r="B195" s="37"/>
    </row>
    <row r="196" spans="1:2" ht="15.75" customHeight="1" x14ac:dyDescent="0.2">
      <c r="A196" s="36"/>
      <c r="B196" s="37"/>
    </row>
    <row r="197" spans="1:2" ht="15.75" customHeight="1" x14ac:dyDescent="0.2">
      <c r="A197" s="36"/>
      <c r="B197" s="37"/>
    </row>
    <row r="198" spans="1:2" ht="15.75" customHeight="1" x14ac:dyDescent="0.2">
      <c r="A198" s="36"/>
      <c r="B198" s="37"/>
    </row>
    <row r="199" spans="1:2" ht="15.75" customHeight="1" x14ac:dyDescent="0.2">
      <c r="A199" s="36"/>
      <c r="B199" s="37"/>
    </row>
    <row r="200" spans="1:2" ht="15.75" customHeight="1" x14ac:dyDescent="0.2">
      <c r="A200" s="36"/>
      <c r="B200" s="37"/>
    </row>
    <row r="201" spans="1:2" ht="15.75" customHeight="1" x14ac:dyDescent="0.2">
      <c r="A201" s="36"/>
      <c r="B201" s="37"/>
    </row>
    <row r="202" spans="1:2" ht="15.75" customHeight="1" x14ac:dyDescent="0.2">
      <c r="A202" s="36"/>
      <c r="B202" s="37"/>
    </row>
    <row r="203" spans="1:2" ht="15.75" customHeight="1" x14ac:dyDescent="0.2">
      <c r="A203" s="36"/>
      <c r="B203" s="37"/>
    </row>
    <row r="204" spans="1:2" ht="15.75" customHeight="1" x14ac:dyDescent="0.2">
      <c r="A204" s="36"/>
      <c r="B204" s="37"/>
    </row>
    <row r="205" spans="1:2" ht="15.75" customHeight="1" x14ac:dyDescent="0.2">
      <c r="A205" s="36"/>
      <c r="B205" s="37"/>
    </row>
    <row r="206" spans="1:2" ht="15.75" customHeight="1" x14ac:dyDescent="0.2">
      <c r="A206" s="36"/>
      <c r="B206" s="37"/>
    </row>
    <row r="207" spans="1:2" ht="15.75" customHeight="1" x14ac:dyDescent="0.2">
      <c r="A207" s="36"/>
      <c r="B207" s="37"/>
    </row>
    <row r="208" spans="1:2" ht="15.75" customHeight="1" x14ac:dyDescent="0.2">
      <c r="A208" s="36"/>
      <c r="B208" s="37"/>
    </row>
    <row r="209" spans="1:2" ht="15.75" customHeight="1" x14ac:dyDescent="0.2">
      <c r="A209" s="36"/>
      <c r="B209" s="37"/>
    </row>
    <row r="210" spans="1:2" ht="15.75" customHeight="1" x14ac:dyDescent="0.2">
      <c r="A210" s="36"/>
      <c r="B210" s="37"/>
    </row>
    <row r="211" spans="1:2" ht="15.75" customHeight="1" x14ac:dyDescent="0.2">
      <c r="A211" s="36"/>
      <c r="B211" s="37"/>
    </row>
    <row r="212" spans="1:2" ht="15.75" customHeight="1" x14ac:dyDescent="0.2">
      <c r="A212" s="36"/>
      <c r="B212" s="37"/>
    </row>
    <row r="213" spans="1:2" ht="15.75" customHeight="1" x14ac:dyDescent="0.2">
      <c r="A213" s="36"/>
      <c r="B213" s="37"/>
    </row>
    <row r="214" spans="1:2" ht="15.75" customHeight="1" x14ac:dyDescent="0.2">
      <c r="A214" s="36"/>
      <c r="B214" s="37"/>
    </row>
    <row r="215" spans="1:2" ht="15.75" customHeight="1" x14ac:dyDescent="0.2">
      <c r="A215" s="36"/>
      <c r="B215" s="37"/>
    </row>
    <row r="216" spans="1:2" ht="15.75" customHeight="1" x14ac:dyDescent="0.2">
      <c r="A216" s="36"/>
      <c r="B216" s="37"/>
    </row>
    <row r="217" spans="1:2" ht="15.75" customHeight="1" x14ac:dyDescent="0.2">
      <c r="A217" s="36"/>
      <c r="B217" s="37"/>
    </row>
    <row r="218" spans="1:2" ht="15.75" customHeight="1" x14ac:dyDescent="0.2">
      <c r="A218" s="36"/>
      <c r="B218" s="37"/>
    </row>
    <row r="219" spans="1:2" ht="15.75" customHeight="1" x14ac:dyDescent="0.2">
      <c r="A219" s="36"/>
      <c r="B219" s="37"/>
    </row>
    <row r="220" spans="1:2" ht="15.75" customHeight="1" x14ac:dyDescent="0.2">
      <c r="A220" s="36"/>
      <c r="B220" s="37"/>
    </row>
    <row r="221" spans="1:2" ht="15.75" customHeight="1" x14ac:dyDescent="0.2"/>
    <row r="222" spans="1:2" ht="15.75" customHeight="1" x14ac:dyDescent="0.2"/>
    <row r="223" spans="1:2" ht="15.75" customHeight="1" x14ac:dyDescent="0.2"/>
    <row r="224" spans="1: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53"/>
  <sheetViews>
    <sheetView tabSelected="1" workbookViewId="0">
      <selection activeCell="X23" sqref="X23"/>
    </sheetView>
  </sheetViews>
  <sheetFormatPr defaultColWidth="12.5703125" defaultRowHeight="15" customHeight="1" x14ac:dyDescent="0.2"/>
  <cols>
    <col min="2" max="2" width="57.5703125" customWidth="1"/>
    <col min="3" max="12" width="5.28515625" customWidth="1"/>
    <col min="13" max="13" width="6.7109375" customWidth="1"/>
    <col min="14" max="14" width="5.42578125" customWidth="1"/>
    <col min="15" max="15" width="5.7109375" customWidth="1"/>
    <col min="16" max="16" width="7.140625" bestFit="1" customWidth="1"/>
    <col min="17" max="19" width="6.28515625" bestFit="1" customWidth="1"/>
    <col min="20" max="20" width="5.42578125" customWidth="1"/>
    <col min="21" max="21" width="11.42578125" customWidth="1"/>
  </cols>
  <sheetData>
    <row r="1" spans="1:21" ht="15.75" customHeight="1" x14ac:dyDescent="0.2">
      <c r="A1" s="65" t="s">
        <v>113</v>
      </c>
      <c r="B1" s="57"/>
      <c r="C1" s="57"/>
      <c r="D1" s="57"/>
      <c r="E1" s="57"/>
      <c r="F1" s="57"/>
      <c r="G1" s="57"/>
      <c r="H1" s="57"/>
      <c r="I1" s="57"/>
      <c r="J1" s="57"/>
      <c r="K1" s="57"/>
      <c r="L1" s="57"/>
      <c r="M1" s="57"/>
      <c r="N1" s="57"/>
      <c r="O1" s="57"/>
      <c r="P1" s="57"/>
      <c r="Q1" s="57"/>
      <c r="R1" s="57"/>
      <c r="S1" s="57"/>
      <c r="T1" s="57"/>
      <c r="U1" s="57"/>
    </row>
    <row r="2" spans="1:21" ht="15.75" customHeight="1" x14ac:dyDescent="0.2">
      <c r="A2" s="38" t="s">
        <v>114</v>
      </c>
      <c r="B2" s="38" t="s">
        <v>97</v>
      </c>
      <c r="C2" s="38" t="s">
        <v>47</v>
      </c>
      <c r="D2" s="38" t="s">
        <v>52</v>
      </c>
      <c r="E2" s="38" t="s">
        <v>56</v>
      </c>
      <c r="F2" s="38" t="s">
        <v>59</v>
      </c>
      <c r="G2" s="38" t="s">
        <v>62</v>
      </c>
      <c r="H2" s="38" t="s">
        <v>65</v>
      </c>
      <c r="I2" s="38" t="s">
        <v>68</v>
      </c>
      <c r="J2" s="38" t="s">
        <v>71</v>
      </c>
      <c r="K2" s="38" t="s">
        <v>74</v>
      </c>
      <c r="L2" s="38" t="s">
        <v>77</v>
      </c>
      <c r="M2" s="38" t="s">
        <v>115</v>
      </c>
      <c r="N2" s="38" t="s">
        <v>116</v>
      </c>
      <c r="O2" s="39" t="s">
        <v>117</v>
      </c>
      <c r="P2" s="38" t="s">
        <v>118</v>
      </c>
      <c r="Q2" s="38" t="s">
        <v>119</v>
      </c>
      <c r="R2" s="38" t="s">
        <v>120</v>
      </c>
      <c r="S2" s="38" t="s">
        <v>121</v>
      </c>
      <c r="T2" s="38" t="s">
        <v>117</v>
      </c>
      <c r="U2" s="38" t="s">
        <v>122</v>
      </c>
    </row>
    <row r="3" spans="1:21" ht="15.75" customHeight="1" x14ac:dyDescent="0.25">
      <c r="A3" s="40" t="s">
        <v>123</v>
      </c>
      <c r="B3" s="41" t="s">
        <v>124</v>
      </c>
      <c r="C3" s="40">
        <v>5</v>
      </c>
      <c r="D3" s="40">
        <v>5</v>
      </c>
      <c r="E3" s="40">
        <v>4</v>
      </c>
      <c r="F3" s="40">
        <v>5</v>
      </c>
      <c r="G3" s="40">
        <v>4</v>
      </c>
      <c r="H3" s="40">
        <v>5</v>
      </c>
      <c r="I3" s="40">
        <v>5</v>
      </c>
      <c r="J3" s="40">
        <v>4</v>
      </c>
      <c r="K3" s="40">
        <v>5</v>
      </c>
      <c r="L3" s="40">
        <v>4</v>
      </c>
      <c r="M3" s="42">
        <f t="shared" ref="M3:M26" si="0">MODE(D3:L3)</f>
        <v>5</v>
      </c>
      <c r="N3" s="42">
        <f t="shared" ref="N3:N26" si="1">QUARTILE(D3:L3,3) - QUARTILE(D3:L3,1)</f>
        <v>1</v>
      </c>
      <c r="O3" s="42">
        <f t="shared" ref="O3:O26" si="2">STDEV(D3:L3)</f>
        <v>0.52704627669473059</v>
      </c>
      <c r="P3" s="43">
        <f t="shared" ref="P3:P26" si="3">COUNTIF(D3:L3,5)/9</f>
        <v>0.55555555555555558</v>
      </c>
      <c r="Q3" s="43">
        <f t="shared" ref="Q3:Q26" si="4">COUNTIF(D3:L3,4)/9</f>
        <v>0.44444444444444442</v>
      </c>
      <c r="R3" s="43">
        <f t="shared" ref="R3:R26" si="5">COUNTIF(D3:L3,3)/9</f>
        <v>0</v>
      </c>
      <c r="S3" s="43">
        <f t="shared" ref="S3:S26" si="6">COUNTIF(D3:L3,2)/9</f>
        <v>0</v>
      </c>
      <c r="T3" s="43">
        <f t="shared" ref="T3:T26" si="7">COUNTIF(D3:L3,1)/9</f>
        <v>0</v>
      </c>
      <c r="U3" s="40" t="str">
        <f t="shared" ref="U3:U26" si="8">IF(AND(N3&lt;=1,O3&lt;=1.5),"Yes","No")</f>
        <v>Yes</v>
      </c>
    </row>
    <row r="4" spans="1:21" ht="15.75" customHeight="1" x14ac:dyDescent="0.25">
      <c r="A4" s="40" t="s">
        <v>125</v>
      </c>
      <c r="B4" s="44" t="s">
        <v>126</v>
      </c>
      <c r="C4" s="40">
        <v>5</v>
      </c>
      <c r="D4" s="40">
        <v>4</v>
      </c>
      <c r="E4" s="40">
        <v>4</v>
      </c>
      <c r="F4" s="40">
        <v>5</v>
      </c>
      <c r="G4" s="40">
        <v>5</v>
      </c>
      <c r="H4" s="40">
        <v>5</v>
      </c>
      <c r="I4" s="40">
        <v>5</v>
      </c>
      <c r="J4" s="40">
        <v>4</v>
      </c>
      <c r="K4" s="40">
        <v>4</v>
      </c>
      <c r="L4" s="40">
        <v>5</v>
      </c>
      <c r="M4" s="42">
        <f t="shared" si="0"/>
        <v>5</v>
      </c>
      <c r="N4" s="42">
        <f t="shared" si="1"/>
        <v>1</v>
      </c>
      <c r="O4" s="42">
        <f t="shared" si="2"/>
        <v>0.52704627669473059</v>
      </c>
      <c r="P4" s="43">
        <f t="shared" si="3"/>
        <v>0.55555555555555558</v>
      </c>
      <c r="Q4" s="43">
        <f t="shared" si="4"/>
        <v>0.44444444444444442</v>
      </c>
      <c r="R4" s="43">
        <f t="shared" si="5"/>
        <v>0</v>
      </c>
      <c r="S4" s="43">
        <f t="shared" si="6"/>
        <v>0</v>
      </c>
      <c r="T4" s="43">
        <f t="shared" si="7"/>
        <v>0</v>
      </c>
      <c r="U4" s="40" t="str">
        <f t="shared" si="8"/>
        <v>Yes</v>
      </c>
    </row>
    <row r="5" spans="1:21" ht="15.75" customHeight="1" x14ac:dyDescent="0.25">
      <c r="A5" s="40" t="s">
        <v>127</v>
      </c>
      <c r="B5" s="44" t="s">
        <v>128</v>
      </c>
      <c r="C5" s="40">
        <v>3</v>
      </c>
      <c r="D5" s="40">
        <v>5</v>
      </c>
      <c r="E5" s="40">
        <v>4</v>
      </c>
      <c r="F5" s="40">
        <v>5</v>
      </c>
      <c r="G5" s="40">
        <v>3</v>
      </c>
      <c r="H5" s="40">
        <v>5</v>
      </c>
      <c r="I5" s="40">
        <v>5</v>
      </c>
      <c r="J5" s="40">
        <v>2</v>
      </c>
      <c r="K5" s="40">
        <v>5</v>
      </c>
      <c r="L5" s="40">
        <v>5</v>
      </c>
      <c r="M5" s="42">
        <f t="shared" si="0"/>
        <v>5</v>
      </c>
      <c r="N5" s="42">
        <f t="shared" si="1"/>
        <v>1</v>
      </c>
      <c r="O5" s="42">
        <f t="shared" si="2"/>
        <v>1.1180339887498949</v>
      </c>
      <c r="P5" s="43">
        <f t="shared" si="3"/>
        <v>0.66666666666666663</v>
      </c>
      <c r="Q5" s="43">
        <f t="shared" si="4"/>
        <v>0.1111111111111111</v>
      </c>
      <c r="R5" s="43">
        <f t="shared" si="5"/>
        <v>0.1111111111111111</v>
      </c>
      <c r="S5" s="43">
        <f t="shared" si="6"/>
        <v>0.1111111111111111</v>
      </c>
      <c r="T5" s="43">
        <f t="shared" si="7"/>
        <v>0</v>
      </c>
      <c r="U5" s="40" t="str">
        <f t="shared" si="8"/>
        <v>Yes</v>
      </c>
    </row>
    <row r="6" spans="1:21" ht="15.75" customHeight="1" x14ac:dyDescent="0.25">
      <c r="A6" s="40" t="s">
        <v>129</v>
      </c>
      <c r="B6" s="41" t="s">
        <v>130</v>
      </c>
      <c r="C6" s="40">
        <v>5</v>
      </c>
      <c r="D6" s="40">
        <v>5</v>
      </c>
      <c r="E6" s="40">
        <v>5</v>
      </c>
      <c r="F6" s="40">
        <v>5</v>
      </c>
      <c r="G6" s="40">
        <v>5</v>
      </c>
      <c r="H6" s="40">
        <v>5</v>
      </c>
      <c r="I6" s="40">
        <v>5</v>
      </c>
      <c r="J6" s="40">
        <v>5</v>
      </c>
      <c r="K6" s="40">
        <v>5</v>
      </c>
      <c r="L6" s="40">
        <v>4</v>
      </c>
      <c r="M6" s="42">
        <f t="shared" si="0"/>
        <v>5</v>
      </c>
      <c r="N6" s="42">
        <f t="shared" si="1"/>
        <v>0</v>
      </c>
      <c r="O6" s="42">
        <f t="shared" si="2"/>
        <v>0.33333333333333337</v>
      </c>
      <c r="P6" s="43">
        <f t="shared" si="3"/>
        <v>0.88888888888888884</v>
      </c>
      <c r="Q6" s="43">
        <f t="shared" si="4"/>
        <v>0.1111111111111111</v>
      </c>
      <c r="R6" s="43">
        <f t="shared" si="5"/>
        <v>0</v>
      </c>
      <c r="S6" s="43">
        <f t="shared" si="6"/>
        <v>0</v>
      </c>
      <c r="T6" s="43">
        <f t="shared" si="7"/>
        <v>0</v>
      </c>
      <c r="U6" s="40" t="str">
        <f t="shared" si="8"/>
        <v>Yes</v>
      </c>
    </row>
    <row r="7" spans="1:21" ht="15.75" customHeight="1" x14ac:dyDescent="0.25">
      <c r="A7" s="40" t="s">
        <v>131</v>
      </c>
      <c r="B7" s="41" t="s">
        <v>132</v>
      </c>
      <c r="C7" s="40">
        <v>4</v>
      </c>
      <c r="D7" s="40">
        <v>5</v>
      </c>
      <c r="E7" s="40">
        <v>5</v>
      </c>
      <c r="F7" s="40">
        <v>5</v>
      </c>
      <c r="G7" s="40">
        <v>5</v>
      </c>
      <c r="H7" s="40">
        <v>4</v>
      </c>
      <c r="I7" s="40">
        <v>4</v>
      </c>
      <c r="J7" s="40">
        <v>5</v>
      </c>
      <c r="K7" s="40">
        <v>5</v>
      </c>
      <c r="L7" s="40">
        <v>4</v>
      </c>
      <c r="M7" s="42">
        <f t="shared" si="0"/>
        <v>5</v>
      </c>
      <c r="N7" s="42">
        <f t="shared" si="1"/>
        <v>1</v>
      </c>
      <c r="O7" s="42">
        <f t="shared" si="2"/>
        <v>0.5</v>
      </c>
      <c r="P7" s="43">
        <f t="shared" si="3"/>
        <v>0.66666666666666663</v>
      </c>
      <c r="Q7" s="43">
        <f t="shared" si="4"/>
        <v>0.33333333333333331</v>
      </c>
      <c r="R7" s="43">
        <f t="shared" si="5"/>
        <v>0</v>
      </c>
      <c r="S7" s="43">
        <f t="shared" si="6"/>
        <v>0</v>
      </c>
      <c r="T7" s="43">
        <f t="shared" si="7"/>
        <v>0</v>
      </c>
      <c r="U7" s="40" t="str">
        <f t="shared" si="8"/>
        <v>Yes</v>
      </c>
    </row>
    <row r="8" spans="1:21" ht="15.75" customHeight="1" x14ac:dyDescent="0.25">
      <c r="A8" s="40" t="s">
        <v>133</v>
      </c>
      <c r="B8" s="41" t="s">
        <v>134</v>
      </c>
      <c r="C8" s="40">
        <v>5</v>
      </c>
      <c r="D8" s="40">
        <v>5</v>
      </c>
      <c r="E8" s="40">
        <v>5</v>
      </c>
      <c r="F8" s="40">
        <v>5</v>
      </c>
      <c r="G8" s="40">
        <v>5</v>
      </c>
      <c r="H8" s="40">
        <v>5</v>
      </c>
      <c r="I8" s="40">
        <v>5</v>
      </c>
      <c r="J8" s="40">
        <v>5</v>
      </c>
      <c r="K8" s="40">
        <v>5</v>
      </c>
      <c r="L8" s="40">
        <v>5</v>
      </c>
      <c r="M8" s="42">
        <f t="shared" si="0"/>
        <v>5</v>
      </c>
      <c r="N8" s="42">
        <f t="shared" si="1"/>
        <v>0</v>
      </c>
      <c r="O8" s="42">
        <f t="shared" si="2"/>
        <v>0</v>
      </c>
      <c r="P8" s="43">
        <f t="shared" si="3"/>
        <v>1</v>
      </c>
      <c r="Q8" s="43">
        <f t="shared" si="4"/>
        <v>0</v>
      </c>
      <c r="R8" s="43">
        <f t="shared" si="5"/>
        <v>0</v>
      </c>
      <c r="S8" s="43">
        <f t="shared" si="6"/>
        <v>0</v>
      </c>
      <c r="T8" s="43">
        <f t="shared" si="7"/>
        <v>0</v>
      </c>
      <c r="U8" s="40" t="str">
        <f t="shared" si="8"/>
        <v>Yes</v>
      </c>
    </row>
    <row r="9" spans="1:21" ht="15.75" customHeight="1" x14ac:dyDescent="0.25">
      <c r="A9" s="40" t="s">
        <v>135</v>
      </c>
      <c r="B9" s="41" t="s">
        <v>136</v>
      </c>
      <c r="C9" s="40">
        <v>5</v>
      </c>
      <c r="D9" s="40">
        <v>5</v>
      </c>
      <c r="E9" s="40">
        <v>4</v>
      </c>
      <c r="F9" s="40">
        <v>4</v>
      </c>
      <c r="G9" s="40">
        <v>5</v>
      </c>
      <c r="H9" s="40">
        <v>5</v>
      </c>
      <c r="I9" s="40">
        <v>5</v>
      </c>
      <c r="J9" s="40">
        <v>4</v>
      </c>
      <c r="K9" s="40">
        <v>5</v>
      </c>
      <c r="L9" s="40">
        <v>5</v>
      </c>
      <c r="M9" s="42">
        <f t="shared" si="0"/>
        <v>5</v>
      </c>
      <c r="N9" s="42">
        <f t="shared" si="1"/>
        <v>1</v>
      </c>
      <c r="O9" s="42">
        <f t="shared" si="2"/>
        <v>0.5</v>
      </c>
      <c r="P9" s="43">
        <f t="shared" si="3"/>
        <v>0.66666666666666663</v>
      </c>
      <c r="Q9" s="43">
        <f t="shared" si="4"/>
        <v>0.33333333333333331</v>
      </c>
      <c r="R9" s="43">
        <f t="shared" si="5"/>
        <v>0</v>
      </c>
      <c r="S9" s="43">
        <f t="shared" si="6"/>
        <v>0</v>
      </c>
      <c r="T9" s="43">
        <f t="shared" si="7"/>
        <v>0</v>
      </c>
      <c r="U9" s="40" t="str">
        <f t="shared" si="8"/>
        <v>Yes</v>
      </c>
    </row>
    <row r="10" spans="1:21" ht="15.75" customHeight="1" x14ac:dyDescent="0.25">
      <c r="A10" s="40" t="s">
        <v>137</v>
      </c>
      <c r="B10" s="41" t="s">
        <v>138</v>
      </c>
      <c r="C10" s="40">
        <v>5</v>
      </c>
      <c r="D10" s="40">
        <v>2</v>
      </c>
      <c r="E10" s="40">
        <v>5</v>
      </c>
      <c r="F10" s="40">
        <v>5</v>
      </c>
      <c r="G10" s="40">
        <v>5</v>
      </c>
      <c r="H10" s="40">
        <v>5</v>
      </c>
      <c r="I10" s="40">
        <v>5</v>
      </c>
      <c r="J10" s="40">
        <v>5</v>
      </c>
      <c r="K10" s="40">
        <v>4</v>
      </c>
      <c r="L10" s="40">
        <v>5</v>
      </c>
      <c r="M10" s="42">
        <f t="shared" si="0"/>
        <v>5</v>
      </c>
      <c r="N10" s="42">
        <f t="shared" si="1"/>
        <v>0</v>
      </c>
      <c r="O10" s="42">
        <f t="shared" si="2"/>
        <v>1.0137937550497036</v>
      </c>
      <c r="P10" s="43">
        <f t="shared" si="3"/>
        <v>0.77777777777777779</v>
      </c>
      <c r="Q10" s="43">
        <f t="shared" si="4"/>
        <v>0.1111111111111111</v>
      </c>
      <c r="R10" s="43">
        <f t="shared" si="5"/>
        <v>0</v>
      </c>
      <c r="S10" s="43">
        <f t="shared" si="6"/>
        <v>0.1111111111111111</v>
      </c>
      <c r="T10" s="43">
        <f t="shared" si="7"/>
        <v>0</v>
      </c>
      <c r="U10" s="40" t="str">
        <f t="shared" si="8"/>
        <v>Yes</v>
      </c>
    </row>
    <row r="11" spans="1:21" ht="15.75" customHeight="1" x14ac:dyDescent="0.25">
      <c r="A11" s="40" t="s">
        <v>139</v>
      </c>
      <c r="B11" s="41" t="s">
        <v>140</v>
      </c>
      <c r="C11" s="40">
        <v>5</v>
      </c>
      <c r="D11" s="40">
        <v>4</v>
      </c>
      <c r="E11" s="40">
        <v>4</v>
      </c>
      <c r="F11" s="40">
        <v>4</v>
      </c>
      <c r="G11" s="40">
        <v>5</v>
      </c>
      <c r="H11" s="40">
        <v>5</v>
      </c>
      <c r="I11" s="40">
        <v>5</v>
      </c>
      <c r="J11" s="40">
        <v>3</v>
      </c>
      <c r="K11" s="40">
        <v>2</v>
      </c>
      <c r="L11" s="40">
        <v>4</v>
      </c>
      <c r="M11" s="42">
        <f t="shared" si="0"/>
        <v>4</v>
      </c>
      <c r="N11" s="42">
        <f t="shared" si="1"/>
        <v>1</v>
      </c>
      <c r="O11" s="42">
        <f t="shared" si="2"/>
        <v>1</v>
      </c>
      <c r="P11" s="43">
        <f t="shared" si="3"/>
        <v>0.33333333333333331</v>
      </c>
      <c r="Q11" s="43">
        <f t="shared" si="4"/>
        <v>0.44444444444444442</v>
      </c>
      <c r="R11" s="43">
        <f t="shared" si="5"/>
        <v>0.1111111111111111</v>
      </c>
      <c r="S11" s="43">
        <f t="shared" si="6"/>
        <v>0.1111111111111111</v>
      </c>
      <c r="T11" s="43">
        <f t="shared" si="7"/>
        <v>0</v>
      </c>
      <c r="U11" s="40" t="str">
        <f t="shared" si="8"/>
        <v>Yes</v>
      </c>
    </row>
    <row r="12" spans="1:21" ht="15.75" customHeight="1" x14ac:dyDescent="0.25">
      <c r="A12" s="40" t="s">
        <v>77</v>
      </c>
      <c r="B12" s="41" t="s">
        <v>141</v>
      </c>
      <c r="C12" s="40">
        <v>4</v>
      </c>
      <c r="D12" s="40">
        <v>5</v>
      </c>
      <c r="E12" s="40">
        <v>5</v>
      </c>
      <c r="F12" s="40">
        <v>5</v>
      </c>
      <c r="G12" s="40">
        <v>5</v>
      </c>
      <c r="H12" s="40">
        <v>4</v>
      </c>
      <c r="I12" s="40">
        <v>5</v>
      </c>
      <c r="J12" s="40">
        <v>5</v>
      </c>
      <c r="K12" s="40">
        <v>5</v>
      </c>
      <c r="L12" s="40">
        <v>4</v>
      </c>
      <c r="M12" s="42">
        <f t="shared" si="0"/>
        <v>5</v>
      </c>
      <c r="N12" s="42">
        <f t="shared" si="1"/>
        <v>0</v>
      </c>
      <c r="O12" s="42">
        <f t="shared" si="2"/>
        <v>0.44095855184409838</v>
      </c>
      <c r="P12" s="43">
        <f t="shared" si="3"/>
        <v>0.77777777777777779</v>
      </c>
      <c r="Q12" s="43">
        <f t="shared" si="4"/>
        <v>0.22222222222222221</v>
      </c>
      <c r="R12" s="43">
        <f t="shared" si="5"/>
        <v>0</v>
      </c>
      <c r="S12" s="43">
        <f t="shared" si="6"/>
        <v>0</v>
      </c>
      <c r="T12" s="43">
        <f t="shared" si="7"/>
        <v>0</v>
      </c>
      <c r="U12" s="40" t="str">
        <f t="shared" si="8"/>
        <v>Yes</v>
      </c>
    </row>
    <row r="13" spans="1:21" ht="15.75" customHeight="1" x14ac:dyDescent="0.25">
      <c r="A13" s="40" t="s">
        <v>91</v>
      </c>
      <c r="B13" s="41" t="s">
        <v>142</v>
      </c>
      <c r="C13" s="40">
        <v>5</v>
      </c>
      <c r="D13" s="40">
        <v>5</v>
      </c>
      <c r="E13" s="40">
        <v>4</v>
      </c>
      <c r="F13" s="40">
        <v>4</v>
      </c>
      <c r="G13" s="40">
        <v>4</v>
      </c>
      <c r="H13" s="40">
        <v>5</v>
      </c>
      <c r="I13" s="40">
        <v>5</v>
      </c>
      <c r="J13" s="40">
        <v>5</v>
      </c>
      <c r="K13" s="40">
        <v>5</v>
      </c>
      <c r="L13" s="40">
        <v>5</v>
      </c>
      <c r="M13" s="42">
        <f t="shared" si="0"/>
        <v>5</v>
      </c>
      <c r="N13" s="42">
        <f t="shared" si="1"/>
        <v>1</v>
      </c>
      <c r="O13" s="42">
        <f t="shared" si="2"/>
        <v>0.5</v>
      </c>
      <c r="P13" s="43">
        <f t="shared" si="3"/>
        <v>0.66666666666666663</v>
      </c>
      <c r="Q13" s="43">
        <f t="shared" si="4"/>
        <v>0.33333333333333331</v>
      </c>
      <c r="R13" s="43">
        <f t="shared" si="5"/>
        <v>0</v>
      </c>
      <c r="S13" s="43">
        <f t="shared" si="6"/>
        <v>0</v>
      </c>
      <c r="T13" s="43">
        <f t="shared" si="7"/>
        <v>0</v>
      </c>
      <c r="U13" s="40" t="str">
        <f t="shared" si="8"/>
        <v>Yes</v>
      </c>
    </row>
    <row r="14" spans="1:21" ht="15.75" customHeight="1" x14ac:dyDescent="0.25">
      <c r="A14" s="40" t="s">
        <v>80</v>
      </c>
      <c r="B14" s="41" t="s">
        <v>143</v>
      </c>
      <c r="C14" s="40">
        <v>2</v>
      </c>
      <c r="D14" s="40">
        <v>5</v>
      </c>
      <c r="E14" s="40">
        <v>5</v>
      </c>
      <c r="F14" s="40">
        <v>5</v>
      </c>
      <c r="G14" s="40">
        <v>5</v>
      </c>
      <c r="H14" s="40">
        <v>5</v>
      </c>
      <c r="I14" s="40">
        <v>5</v>
      </c>
      <c r="J14" s="40">
        <v>5</v>
      </c>
      <c r="K14" s="40">
        <v>5</v>
      </c>
      <c r="L14" s="40">
        <v>5</v>
      </c>
      <c r="M14" s="42">
        <f t="shared" si="0"/>
        <v>5</v>
      </c>
      <c r="N14" s="42">
        <f t="shared" si="1"/>
        <v>0</v>
      </c>
      <c r="O14" s="42">
        <f t="shared" si="2"/>
        <v>0</v>
      </c>
      <c r="P14" s="43">
        <f t="shared" si="3"/>
        <v>1</v>
      </c>
      <c r="Q14" s="43">
        <f t="shared" si="4"/>
        <v>0</v>
      </c>
      <c r="R14" s="43">
        <f t="shared" si="5"/>
        <v>0</v>
      </c>
      <c r="S14" s="43">
        <f t="shared" si="6"/>
        <v>0</v>
      </c>
      <c r="T14" s="43">
        <f t="shared" si="7"/>
        <v>0</v>
      </c>
      <c r="U14" s="40" t="str">
        <f t="shared" si="8"/>
        <v>Yes</v>
      </c>
    </row>
    <row r="15" spans="1:21" ht="15.75" customHeight="1" x14ac:dyDescent="0.25">
      <c r="A15" s="40" t="s">
        <v>84</v>
      </c>
      <c r="B15" s="41" t="s">
        <v>144</v>
      </c>
      <c r="C15" s="40">
        <v>5</v>
      </c>
      <c r="D15" s="40">
        <v>5</v>
      </c>
      <c r="E15" s="40">
        <v>5</v>
      </c>
      <c r="F15" s="40">
        <v>5</v>
      </c>
      <c r="G15" s="40">
        <v>5</v>
      </c>
      <c r="H15" s="40">
        <v>5</v>
      </c>
      <c r="I15" s="40">
        <v>5</v>
      </c>
      <c r="J15" s="40">
        <v>5</v>
      </c>
      <c r="K15" s="40">
        <v>5</v>
      </c>
      <c r="L15" s="40">
        <v>5</v>
      </c>
      <c r="M15" s="42">
        <f t="shared" si="0"/>
        <v>5</v>
      </c>
      <c r="N15" s="42">
        <f t="shared" si="1"/>
        <v>0</v>
      </c>
      <c r="O15" s="42">
        <f t="shared" si="2"/>
        <v>0</v>
      </c>
      <c r="P15" s="43">
        <f t="shared" si="3"/>
        <v>1</v>
      </c>
      <c r="Q15" s="43">
        <f t="shared" si="4"/>
        <v>0</v>
      </c>
      <c r="R15" s="43">
        <f t="shared" si="5"/>
        <v>0</v>
      </c>
      <c r="S15" s="43">
        <f t="shared" si="6"/>
        <v>0</v>
      </c>
      <c r="T15" s="43">
        <f t="shared" si="7"/>
        <v>0</v>
      </c>
      <c r="U15" s="40" t="str">
        <f t="shared" si="8"/>
        <v>Yes</v>
      </c>
    </row>
    <row r="16" spans="1:21" ht="15.75" customHeight="1" x14ac:dyDescent="0.25">
      <c r="A16" s="40" t="s">
        <v>87</v>
      </c>
      <c r="B16" s="41" t="s">
        <v>145</v>
      </c>
      <c r="C16" s="40" t="s">
        <v>146</v>
      </c>
      <c r="D16" s="40">
        <v>4</v>
      </c>
      <c r="E16" s="40">
        <v>5</v>
      </c>
      <c r="F16" s="40">
        <v>5</v>
      </c>
      <c r="G16" s="40">
        <v>5</v>
      </c>
      <c r="H16" s="40">
        <v>5</v>
      </c>
      <c r="I16" s="40">
        <v>5</v>
      </c>
      <c r="J16" s="40">
        <v>5</v>
      </c>
      <c r="K16" s="40">
        <v>5</v>
      </c>
      <c r="L16" s="40">
        <v>5</v>
      </c>
      <c r="M16" s="42">
        <f t="shared" si="0"/>
        <v>5</v>
      </c>
      <c r="N16" s="42">
        <f t="shared" si="1"/>
        <v>0</v>
      </c>
      <c r="O16" s="42">
        <f t="shared" si="2"/>
        <v>0.33333333333333337</v>
      </c>
      <c r="P16" s="43">
        <f t="shared" si="3"/>
        <v>0.88888888888888884</v>
      </c>
      <c r="Q16" s="43">
        <f t="shared" si="4"/>
        <v>0.1111111111111111</v>
      </c>
      <c r="R16" s="43">
        <f t="shared" si="5"/>
        <v>0</v>
      </c>
      <c r="S16" s="43">
        <f t="shared" si="6"/>
        <v>0</v>
      </c>
      <c r="T16" s="43">
        <f t="shared" si="7"/>
        <v>0</v>
      </c>
      <c r="U16" s="40" t="str">
        <f t="shared" si="8"/>
        <v>Yes</v>
      </c>
    </row>
    <row r="17" spans="1:21" ht="15.75" customHeight="1" x14ac:dyDescent="0.25">
      <c r="A17" s="40" t="s">
        <v>147</v>
      </c>
      <c r="B17" s="41" t="s">
        <v>148</v>
      </c>
      <c r="C17" s="40" t="s">
        <v>146</v>
      </c>
      <c r="D17" s="40">
        <v>5</v>
      </c>
      <c r="E17" s="40">
        <v>5</v>
      </c>
      <c r="F17" s="40">
        <v>5</v>
      </c>
      <c r="G17" s="40">
        <v>5</v>
      </c>
      <c r="H17" s="40">
        <v>5</v>
      </c>
      <c r="I17" s="40">
        <v>5</v>
      </c>
      <c r="J17" s="40">
        <v>4</v>
      </c>
      <c r="K17" s="40">
        <v>5</v>
      </c>
      <c r="L17" s="40">
        <v>5</v>
      </c>
      <c r="M17" s="42">
        <f t="shared" si="0"/>
        <v>5</v>
      </c>
      <c r="N17" s="42">
        <f t="shared" si="1"/>
        <v>0</v>
      </c>
      <c r="O17" s="42">
        <f t="shared" si="2"/>
        <v>0.33333333333333337</v>
      </c>
      <c r="P17" s="43">
        <f t="shared" si="3"/>
        <v>0.88888888888888884</v>
      </c>
      <c r="Q17" s="43">
        <f t="shared" si="4"/>
        <v>0.1111111111111111</v>
      </c>
      <c r="R17" s="43">
        <f t="shared" si="5"/>
        <v>0</v>
      </c>
      <c r="S17" s="43">
        <f t="shared" si="6"/>
        <v>0</v>
      </c>
      <c r="T17" s="43">
        <f t="shared" si="7"/>
        <v>0</v>
      </c>
      <c r="U17" s="40" t="str">
        <f t="shared" si="8"/>
        <v>Yes</v>
      </c>
    </row>
    <row r="18" spans="1:21" ht="15.75" customHeight="1" x14ac:dyDescent="0.25">
      <c r="A18" s="40" t="s">
        <v>149</v>
      </c>
      <c r="B18" s="41" t="s">
        <v>150</v>
      </c>
      <c r="C18" s="40" t="s">
        <v>146</v>
      </c>
      <c r="D18" s="40">
        <v>4</v>
      </c>
      <c r="E18" s="40">
        <v>4</v>
      </c>
      <c r="F18" s="40">
        <v>5</v>
      </c>
      <c r="G18" s="40">
        <v>5</v>
      </c>
      <c r="H18" s="40">
        <v>1</v>
      </c>
      <c r="I18" s="40">
        <v>5</v>
      </c>
      <c r="J18" s="40">
        <v>4</v>
      </c>
      <c r="K18" s="40">
        <v>5</v>
      </c>
      <c r="L18" s="40">
        <v>5</v>
      </c>
      <c r="M18" s="42">
        <f t="shared" si="0"/>
        <v>5</v>
      </c>
      <c r="N18" s="42">
        <f t="shared" si="1"/>
        <v>1</v>
      </c>
      <c r="O18" s="42">
        <f t="shared" si="2"/>
        <v>1.3017082793177752</v>
      </c>
      <c r="P18" s="43">
        <f t="shared" si="3"/>
        <v>0.55555555555555558</v>
      </c>
      <c r="Q18" s="43">
        <f t="shared" si="4"/>
        <v>0.33333333333333331</v>
      </c>
      <c r="R18" s="43">
        <f t="shared" si="5"/>
        <v>0</v>
      </c>
      <c r="S18" s="43">
        <f t="shared" si="6"/>
        <v>0</v>
      </c>
      <c r="T18" s="43">
        <f t="shared" si="7"/>
        <v>0.1111111111111111</v>
      </c>
      <c r="U18" s="40" t="str">
        <f t="shared" si="8"/>
        <v>Yes</v>
      </c>
    </row>
    <row r="19" spans="1:21" ht="15.75" customHeight="1" x14ac:dyDescent="0.25">
      <c r="A19" s="40" t="s">
        <v>151</v>
      </c>
      <c r="B19" s="41" t="s">
        <v>152</v>
      </c>
      <c r="C19" s="40" t="s">
        <v>146</v>
      </c>
      <c r="D19" s="40">
        <v>5</v>
      </c>
      <c r="E19" s="40">
        <v>5</v>
      </c>
      <c r="F19" s="40">
        <v>5</v>
      </c>
      <c r="G19" s="40">
        <v>5</v>
      </c>
      <c r="H19" s="40">
        <v>4</v>
      </c>
      <c r="I19" s="40">
        <v>5</v>
      </c>
      <c r="J19" s="40">
        <v>4</v>
      </c>
      <c r="K19" s="40">
        <v>5</v>
      </c>
      <c r="L19" s="40">
        <v>5</v>
      </c>
      <c r="M19" s="42">
        <f t="shared" si="0"/>
        <v>5</v>
      </c>
      <c r="N19" s="42">
        <f t="shared" si="1"/>
        <v>0</v>
      </c>
      <c r="O19" s="42">
        <f t="shared" si="2"/>
        <v>0.44095855184409838</v>
      </c>
      <c r="P19" s="43">
        <f t="shared" si="3"/>
        <v>0.77777777777777779</v>
      </c>
      <c r="Q19" s="43">
        <f t="shared" si="4"/>
        <v>0.22222222222222221</v>
      </c>
      <c r="R19" s="43">
        <f t="shared" si="5"/>
        <v>0</v>
      </c>
      <c r="S19" s="43">
        <f t="shared" si="6"/>
        <v>0</v>
      </c>
      <c r="T19" s="43">
        <f t="shared" si="7"/>
        <v>0</v>
      </c>
      <c r="U19" s="40" t="str">
        <f t="shared" si="8"/>
        <v>Yes</v>
      </c>
    </row>
    <row r="20" spans="1:21" ht="15.75" customHeight="1" x14ac:dyDescent="0.25">
      <c r="A20" s="40" t="s">
        <v>153</v>
      </c>
      <c r="B20" s="41" t="s">
        <v>154</v>
      </c>
      <c r="C20" s="40" t="s">
        <v>146</v>
      </c>
      <c r="D20" s="40">
        <v>4</v>
      </c>
      <c r="E20" s="40">
        <v>5</v>
      </c>
      <c r="F20" s="40">
        <v>5</v>
      </c>
      <c r="G20" s="40">
        <v>5</v>
      </c>
      <c r="H20" s="40">
        <v>4</v>
      </c>
      <c r="I20" s="40">
        <v>5</v>
      </c>
      <c r="J20" s="40">
        <v>4</v>
      </c>
      <c r="K20" s="40">
        <v>5</v>
      </c>
      <c r="L20" s="40">
        <v>5</v>
      </c>
      <c r="M20" s="42">
        <f t="shared" si="0"/>
        <v>5</v>
      </c>
      <c r="N20" s="42">
        <f t="shared" si="1"/>
        <v>1</v>
      </c>
      <c r="O20" s="42">
        <f t="shared" si="2"/>
        <v>0.5</v>
      </c>
      <c r="P20" s="43">
        <f t="shared" si="3"/>
        <v>0.66666666666666663</v>
      </c>
      <c r="Q20" s="43">
        <f t="shared" si="4"/>
        <v>0.33333333333333331</v>
      </c>
      <c r="R20" s="43">
        <f t="shared" si="5"/>
        <v>0</v>
      </c>
      <c r="S20" s="43">
        <f t="shared" si="6"/>
        <v>0</v>
      </c>
      <c r="T20" s="43">
        <f t="shared" si="7"/>
        <v>0</v>
      </c>
      <c r="U20" s="40" t="str">
        <f t="shared" si="8"/>
        <v>Yes</v>
      </c>
    </row>
    <row r="21" spans="1:21" ht="15.75" customHeight="1" x14ac:dyDescent="0.25">
      <c r="A21" s="40" t="s">
        <v>155</v>
      </c>
      <c r="B21" s="41" t="s">
        <v>156</v>
      </c>
      <c r="C21" s="40" t="s">
        <v>146</v>
      </c>
      <c r="D21" s="40">
        <v>4</v>
      </c>
      <c r="E21" s="40">
        <v>4</v>
      </c>
      <c r="F21" s="40">
        <v>3</v>
      </c>
      <c r="G21" s="40">
        <v>4</v>
      </c>
      <c r="H21" s="45">
        <v>5</v>
      </c>
      <c r="I21" s="40">
        <v>5</v>
      </c>
      <c r="J21" s="40">
        <v>2</v>
      </c>
      <c r="K21" s="40">
        <v>4</v>
      </c>
      <c r="L21" s="40">
        <v>2</v>
      </c>
      <c r="M21" s="42">
        <f t="shared" si="0"/>
        <v>4</v>
      </c>
      <c r="N21" s="42">
        <f t="shared" si="1"/>
        <v>1</v>
      </c>
      <c r="O21" s="42">
        <f t="shared" si="2"/>
        <v>1.1180339887498949</v>
      </c>
      <c r="P21" s="43">
        <f t="shared" si="3"/>
        <v>0.22222222222222221</v>
      </c>
      <c r="Q21" s="43">
        <f t="shared" si="4"/>
        <v>0.44444444444444442</v>
      </c>
      <c r="R21" s="43">
        <f t="shared" si="5"/>
        <v>0.1111111111111111</v>
      </c>
      <c r="S21" s="43">
        <f t="shared" si="6"/>
        <v>0.22222222222222221</v>
      </c>
      <c r="T21" s="43">
        <f t="shared" si="7"/>
        <v>0</v>
      </c>
      <c r="U21" s="40" t="str">
        <f t="shared" si="8"/>
        <v>Yes</v>
      </c>
    </row>
    <row r="22" spans="1:21" ht="15.75" customHeight="1" x14ac:dyDescent="0.25">
      <c r="A22" s="40" t="s">
        <v>157</v>
      </c>
      <c r="B22" s="41" t="s">
        <v>158</v>
      </c>
      <c r="C22" s="40">
        <v>5</v>
      </c>
      <c r="D22" s="40">
        <v>5</v>
      </c>
      <c r="E22" s="40">
        <v>5</v>
      </c>
      <c r="F22" s="40">
        <v>4</v>
      </c>
      <c r="G22" s="40">
        <v>5</v>
      </c>
      <c r="H22" s="40">
        <v>5</v>
      </c>
      <c r="I22" s="40">
        <v>5</v>
      </c>
      <c r="J22" s="40">
        <v>4</v>
      </c>
      <c r="K22" s="40">
        <v>5</v>
      </c>
      <c r="L22" s="40">
        <v>5</v>
      </c>
      <c r="M22" s="42">
        <f t="shared" si="0"/>
        <v>5</v>
      </c>
      <c r="N22" s="42">
        <f t="shared" si="1"/>
        <v>0</v>
      </c>
      <c r="O22" s="42">
        <f t="shared" si="2"/>
        <v>0.44095855184409838</v>
      </c>
      <c r="P22" s="43">
        <f t="shared" si="3"/>
        <v>0.77777777777777779</v>
      </c>
      <c r="Q22" s="43">
        <f t="shared" si="4"/>
        <v>0.22222222222222221</v>
      </c>
      <c r="R22" s="43">
        <f t="shared" si="5"/>
        <v>0</v>
      </c>
      <c r="S22" s="43">
        <f t="shared" si="6"/>
        <v>0</v>
      </c>
      <c r="T22" s="43">
        <f t="shared" si="7"/>
        <v>0</v>
      </c>
      <c r="U22" s="40" t="str">
        <f t="shared" si="8"/>
        <v>Yes</v>
      </c>
    </row>
    <row r="23" spans="1:21" ht="15.75" customHeight="1" x14ac:dyDescent="0.25">
      <c r="A23" s="40" t="s">
        <v>159</v>
      </c>
      <c r="B23" s="41" t="s">
        <v>160</v>
      </c>
      <c r="C23" s="40">
        <v>4</v>
      </c>
      <c r="D23" s="40">
        <v>5</v>
      </c>
      <c r="E23" s="40">
        <v>5</v>
      </c>
      <c r="F23" s="40">
        <v>4</v>
      </c>
      <c r="G23" s="40">
        <v>4</v>
      </c>
      <c r="H23" s="40">
        <v>5</v>
      </c>
      <c r="I23" s="40">
        <v>5</v>
      </c>
      <c r="J23" s="40">
        <v>4</v>
      </c>
      <c r="K23" s="40">
        <v>5</v>
      </c>
      <c r="L23" s="40">
        <v>4</v>
      </c>
      <c r="M23" s="42">
        <f t="shared" si="0"/>
        <v>5</v>
      </c>
      <c r="N23" s="42">
        <f t="shared" si="1"/>
        <v>1</v>
      </c>
      <c r="O23" s="42">
        <f t="shared" si="2"/>
        <v>0.52704627669473059</v>
      </c>
      <c r="P23" s="43">
        <f t="shared" si="3"/>
        <v>0.55555555555555558</v>
      </c>
      <c r="Q23" s="43">
        <f t="shared" si="4"/>
        <v>0.44444444444444442</v>
      </c>
      <c r="R23" s="43">
        <f t="shared" si="5"/>
        <v>0</v>
      </c>
      <c r="S23" s="43">
        <f t="shared" si="6"/>
        <v>0</v>
      </c>
      <c r="T23" s="43">
        <f t="shared" si="7"/>
        <v>0</v>
      </c>
      <c r="U23" s="40" t="str">
        <f t="shared" si="8"/>
        <v>Yes</v>
      </c>
    </row>
    <row r="24" spans="1:21" ht="15.75" customHeight="1" x14ac:dyDescent="0.25">
      <c r="A24" s="40" t="s">
        <v>161</v>
      </c>
      <c r="B24" s="41" t="s">
        <v>162</v>
      </c>
      <c r="C24" s="40">
        <v>4</v>
      </c>
      <c r="D24" s="40">
        <v>5</v>
      </c>
      <c r="E24" s="40">
        <v>5</v>
      </c>
      <c r="F24" s="40">
        <v>5</v>
      </c>
      <c r="G24" s="40">
        <v>5</v>
      </c>
      <c r="H24" s="40">
        <v>5</v>
      </c>
      <c r="I24" s="40">
        <v>5</v>
      </c>
      <c r="J24" s="40">
        <v>5</v>
      </c>
      <c r="K24" s="40">
        <v>5</v>
      </c>
      <c r="L24" s="40">
        <v>1</v>
      </c>
      <c r="M24" s="42">
        <f t="shared" si="0"/>
        <v>5</v>
      </c>
      <c r="N24" s="42">
        <f t="shared" si="1"/>
        <v>0</v>
      </c>
      <c r="O24" s="42">
        <f t="shared" si="2"/>
        <v>1.3333333333333337</v>
      </c>
      <c r="P24" s="43">
        <f t="shared" si="3"/>
        <v>0.88888888888888884</v>
      </c>
      <c r="Q24" s="43">
        <f t="shared" si="4"/>
        <v>0</v>
      </c>
      <c r="R24" s="43">
        <f t="shared" si="5"/>
        <v>0</v>
      </c>
      <c r="S24" s="43">
        <f t="shared" si="6"/>
        <v>0</v>
      </c>
      <c r="T24" s="43">
        <f t="shared" si="7"/>
        <v>0.1111111111111111</v>
      </c>
      <c r="U24" s="40" t="str">
        <f t="shared" si="8"/>
        <v>Yes</v>
      </c>
    </row>
    <row r="25" spans="1:21" ht="15.75" customHeight="1" x14ac:dyDescent="0.25">
      <c r="A25" s="40" t="s">
        <v>163</v>
      </c>
      <c r="B25" s="41" t="s">
        <v>164</v>
      </c>
      <c r="C25" s="40">
        <v>4</v>
      </c>
      <c r="D25" s="40">
        <v>4</v>
      </c>
      <c r="E25" s="40">
        <v>5</v>
      </c>
      <c r="F25" s="40">
        <v>5</v>
      </c>
      <c r="G25" s="40">
        <v>3</v>
      </c>
      <c r="H25" s="40">
        <v>5</v>
      </c>
      <c r="I25" s="40">
        <v>5</v>
      </c>
      <c r="J25" s="40">
        <v>4</v>
      </c>
      <c r="K25" s="40">
        <v>5</v>
      </c>
      <c r="L25" s="40">
        <v>5</v>
      </c>
      <c r="M25" s="42">
        <f t="shared" si="0"/>
        <v>5</v>
      </c>
      <c r="N25" s="42">
        <f t="shared" si="1"/>
        <v>1</v>
      </c>
      <c r="O25" s="42">
        <f t="shared" si="2"/>
        <v>0.72648315725677948</v>
      </c>
      <c r="P25" s="43">
        <f t="shared" si="3"/>
        <v>0.66666666666666663</v>
      </c>
      <c r="Q25" s="43">
        <f t="shared" si="4"/>
        <v>0.22222222222222221</v>
      </c>
      <c r="R25" s="43">
        <f t="shared" si="5"/>
        <v>0.1111111111111111</v>
      </c>
      <c r="S25" s="43">
        <f t="shared" si="6"/>
        <v>0</v>
      </c>
      <c r="T25" s="43">
        <f t="shared" si="7"/>
        <v>0</v>
      </c>
      <c r="U25" s="40" t="str">
        <f t="shared" si="8"/>
        <v>Yes</v>
      </c>
    </row>
    <row r="26" spans="1:21" ht="15.75" customHeight="1" x14ac:dyDescent="0.25">
      <c r="A26" s="40" t="s">
        <v>165</v>
      </c>
      <c r="B26" s="41" t="s">
        <v>166</v>
      </c>
      <c r="C26" s="40">
        <v>4</v>
      </c>
      <c r="D26" s="40">
        <v>5</v>
      </c>
      <c r="E26" s="40">
        <v>5</v>
      </c>
      <c r="F26" s="40">
        <v>4</v>
      </c>
      <c r="G26" s="40">
        <v>5</v>
      </c>
      <c r="H26" s="40">
        <v>5</v>
      </c>
      <c r="I26" s="40">
        <v>5</v>
      </c>
      <c r="J26" s="40">
        <v>3</v>
      </c>
      <c r="K26" s="40">
        <v>2</v>
      </c>
      <c r="L26" s="40">
        <v>5</v>
      </c>
      <c r="M26" s="42">
        <f t="shared" si="0"/>
        <v>5</v>
      </c>
      <c r="N26" s="42">
        <f t="shared" si="1"/>
        <v>1</v>
      </c>
      <c r="O26" s="42">
        <f t="shared" si="2"/>
        <v>1.1180339887498949</v>
      </c>
      <c r="P26" s="43">
        <f t="shared" si="3"/>
        <v>0.66666666666666663</v>
      </c>
      <c r="Q26" s="43">
        <f t="shared" si="4"/>
        <v>0.1111111111111111</v>
      </c>
      <c r="R26" s="43">
        <f t="shared" si="5"/>
        <v>0.1111111111111111</v>
      </c>
      <c r="S26" s="43">
        <f t="shared" si="6"/>
        <v>0.1111111111111111</v>
      </c>
      <c r="T26" s="43">
        <f t="shared" si="7"/>
        <v>0</v>
      </c>
      <c r="U26" s="40" t="str">
        <f t="shared" si="8"/>
        <v>Yes</v>
      </c>
    </row>
    <row r="27" spans="1:21" ht="15.75" customHeight="1" x14ac:dyDescent="0.2">
      <c r="A27" s="36"/>
      <c r="O27" s="46"/>
    </row>
    <row r="28" spans="1:21" ht="15.75" customHeight="1" x14ac:dyDescent="0.2">
      <c r="A28" s="65" t="s">
        <v>167</v>
      </c>
      <c r="B28" s="57"/>
      <c r="C28" s="57"/>
      <c r="D28" s="57"/>
      <c r="E28" s="57"/>
      <c r="F28" s="57"/>
      <c r="G28" s="57"/>
      <c r="H28" s="57"/>
      <c r="I28" s="57"/>
      <c r="J28" s="57"/>
      <c r="K28" s="57"/>
      <c r="L28" s="57"/>
      <c r="M28" s="57"/>
      <c r="N28" s="57"/>
      <c r="O28" s="57"/>
      <c r="P28" s="57"/>
      <c r="Q28" s="57"/>
      <c r="R28" s="57"/>
      <c r="S28" s="57"/>
      <c r="T28" s="57"/>
      <c r="U28" s="57"/>
    </row>
    <row r="29" spans="1:21" ht="15.75" customHeight="1" x14ac:dyDescent="0.2">
      <c r="A29" s="38" t="s">
        <v>114</v>
      </c>
      <c r="B29" s="38" t="s">
        <v>97</v>
      </c>
      <c r="C29" s="38" t="s">
        <v>47</v>
      </c>
      <c r="D29" s="38" t="s">
        <v>52</v>
      </c>
      <c r="E29" s="38" t="s">
        <v>56</v>
      </c>
      <c r="F29" s="38" t="s">
        <v>59</v>
      </c>
      <c r="G29" s="38" t="s">
        <v>62</v>
      </c>
      <c r="H29" s="38" t="s">
        <v>65</v>
      </c>
      <c r="I29" s="38" t="s">
        <v>68</v>
      </c>
      <c r="J29" s="38" t="s">
        <v>71</v>
      </c>
      <c r="K29" s="38" t="s">
        <v>74</v>
      </c>
      <c r="L29" s="38" t="s">
        <v>77</v>
      </c>
      <c r="M29" s="38" t="s">
        <v>115</v>
      </c>
      <c r="N29" s="38" t="s">
        <v>116</v>
      </c>
      <c r="O29" s="39" t="s">
        <v>117</v>
      </c>
      <c r="P29" s="38" t="s">
        <v>118</v>
      </c>
      <c r="Q29" s="38" t="s">
        <v>119</v>
      </c>
      <c r="R29" s="38" t="s">
        <v>120</v>
      </c>
      <c r="S29" s="38" t="s">
        <v>121</v>
      </c>
      <c r="T29" s="38" t="s">
        <v>117</v>
      </c>
      <c r="U29" s="38" t="s">
        <v>122</v>
      </c>
    </row>
    <row r="30" spans="1:21" ht="15.75" customHeight="1" x14ac:dyDescent="0.25">
      <c r="A30" s="40" t="s">
        <v>123</v>
      </c>
      <c r="B30" s="41" t="s">
        <v>124</v>
      </c>
      <c r="C30" s="40">
        <v>5</v>
      </c>
      <c r="D30" s="40">
        <v>5</v>
      </c>
      <c r="E30" s="40">
        <v>4</v>
      </c>
      <c r="F30" s="40">
        <v>5</v>
      </c>
      <c r="G30" s="40">
        <v>4</v>
      </c>
      <c r="H30" s="40">
        <v>5</v>
      </c>
      <c r="I30" s="40">
        <v>5</v>
      </c>
      <c r="J30" s="40">
        <v>4</v>
      </c>
      <c r="K30" s="40">
        <v>5</v>
      </c>
      <c r="L30" s="40">
        <v>4</v>
      </c>
      <c r="M30" s="42">
        <f t="shared" ref="M30:M53" si="9">MODE(D30:L30)</f>
        <v>5</v>
      </c>
      <c r="N30" s="42">
        <f t="shared" ref="N30:N53" si="10">QUARTILE(D30:L30,3) - QUARTILE(D30:L30,1)</f>
        <v>1</v>
      </c>
      <c r="O30" s="42">
        <f t="shared" ref="O30:O53" si="11">STDEV(D30:L30)</f>
        <v>0.52704627669473059</v>
      </c>
      <c r="P30" s="43">
        <f t="shared" ref="P30:P53" si="12">COUNTIF(D30:L30,5)/9</f>
        <v>0.55555555555555558</v>
      </c>
      <c r="Q30" s="43">
        <f t="shared" ref="Q30:Q53" si="13">COUNTIF(D30:L30,4)/9</f>
        <v>0.44444444444444442</v>
      </c>
      <c r="R30" s="43">
        <f t="shared" ref="R30:R53" si="14">COUNTIF(D30:L30,3)/9</f>
        <v>0</v>
      </c>
      <c r="S30" s="43">
        <f t="shared" ref="S30:S53" si="15">COUNTIF(D30:L30,2)/9</f>
        <v>0</v>
      </c>
      <c r="T30" s="43">
        <f t="shared" ref="T30:T53" si="16">COUNTIF(D30:L30,1)/9</f>
        <v>0</v>
      </c>
      <c r="U30" s="40" t="str">
        <f t="shared" ref="U30:U53" si="17">IF(AND(N30&lt;=1,O30&lt;=1.5),"Yes","No")</f>
        <v>Yes</v>
      </c>
    </row>
    <row r="31" spans="1:21" ht="15.75" customHeight="1" x14ac:dyDescent="0.25">
      <c r="A31" s="40" t="s">
        <v>125</v>
      </c>
      <c r="B31" s="44" t="s">
        <v>126</v>
      </c>
      <c r="C31" s="40">
        <v>5</v>
      </c>
      <c r="D31" s="40">
        <v>4</v>
      </c>
      <c r="E31" s="40">
        <v>4</v>
      </c>
      <c r="F31" s="40">
        <v>5</v>
      </c>
      <c r="G31" s="40">
        <v>5</v>
      </c>
      <c r="H31" s="40">
        <v>5</v>
      </c>
      <c r="I31" s="40">
        <v>5</v>
      </c>
      <c r="J31" s="40">
        <v>4</v>
      </c>
      <c r="K31" s="40">
        <v>4</v>
      </c>
      <c r="L31" s="40">
        <v>5</v>
      </c>
      <c r="M31" s="42">
        <f t="shared" si="9"/>
        <v>5</v>
      </c>
      <c r="N31" s="42">
        <f t="shared" si="10"/>
        <v>1</v>
      </c>
      <c r="O31" s="42">
        <f t="shared" si="11"/>
        <v>0.52704627669473059</v>
      </c>
      <c r="P31" s="43">
        <f t="shared" si="12"/>
        <v>0.55555555555555558</v>
      </c>
      <c r="Q31" s="43">
        <f t="shared" si="13"/>
        <v>0.44444444444444442</v>
      </c>
      <c r="R31" s="43">
        <f t="shared" si="14"/>
        <v>0</v>
      </c>
      <c r="S31" s="43">
        <f t="shared" si="15"/>
        <v>0</v>
      </c>
      <c r="T31" s="43">
        <f t="shared" si="16"/>
        <v>0</v>
      </c>
      <c r="U31" s="40" t="str">
        <f t="shared" si="17"/>
        <v>Yes</v>
      </c>
    </row>
    <row r="32" spans="1:21" ht="15.75" customHeight="1" x14ac:dyDescent="0.25">
      <c r="A32" s="40" t="s">
        <v>127</v>
      </c>
      <c r="B32" s="44" t="s">
        <v>128</v>
      </c>
      <c r="C32" s="40">
        <v>3</v>
      </c>
      <c r="D32" s="40">
        <v>5</v>
      </c>
      <c r="E32" s="40">
        <v>4</v>
      </c>
      <c r="F32" s="40">
        <v>5</v>
      </c>
      <c r="G32" s="40">
        <v>3</v>
      </c>
      <c r="H32" s="40">
        <v>5</v>
      </c>
      <c r="I32" s="40">
        <v>5</v>
      </c>
      <c r="J32" s="40">
        <v>2</v>
      </c>
      <c r="K32" s="40">
        <v>5</v>
      </c>
      <c r="L32" s="40">
        <v>5</v>
      </c>
      <c r="M32" s="42">
        <f t="shared" si="9"/>
        <v>5</v>
      </c>
      <c r="N32" s="42">
        <f t="shared" si="10"/>
        <v>1</v>
      </c>
      <c r="O32" s="42">
        <f t="shared" si="11"/>
        <v>1.1180339887498949</v>
      </c>
      <c r="P32" s="43">
        <f t="shared" si="12"/>
        <v>0.66666666666666663</v>
      </c>
      <c r="Q32" s="43">
        <f t="shared" si="13"/>
        <v>0.1111111111111111</v>
      </c>
      <c r="R32" s="43">
        <f t="shared" si="14"/>
        <v>0.1111111111111111</v>
      </c>
      <c r="S32" s="43">
        <f t="shared" si="15"/>
        <v>0.1111111111111111</v>
      </c>
      <c r="T32" s="43">
        <f t="shared" si="16"/>
        <v>0</v>
      </c>
      <c r="U32" s="40" t="str">
        <f t="shared" si="17"/>
        <v>Yes</v>
      </c>
    </row>
    <row r="33" spans="1:21" ht="15.75" customHeight="1" x14ac:dyDescent="0.25">
      <c r="A33" s="40" t="s">
        <v>129</v>
      </c>
      <c r="B33" s="41" t="s">
        <v>130</v>
      </c>
      <c r="C33" s="40">
        <v>5</v>
      </c>
      <c r="D33" s="40">
        <v>5</v>
      </c>
      <c r="E33" s="40">
        <v>5</v>
      </c>
      <c r="F33" s="40">
        <v>5</v>
      </c>
      <c r="G33" s="40">
        <v>5</v>
      </c>
      <c r="H33" s="40">
        <v>5</v>
      </c>
      <c r="I33" s="40">
        <v>5</v>
      </c>
      <c r="J33" s="40">
        <v>5</v>
      </c>
      <c r="K33" s="40">
        <v>5</v>
      </c>
      <c r="L33" s="40">
        <v>4</v>
      </c>
      <c r="M33" s="42">
        <f t="shared" si="9"/>
        <v>5</v>
      </c>
      <c r="N33" s="42">
        <f t="shared" si="10"/>
        <v>0</v>
      </c>
      <c r="O33" s="42">
        <f t="shared" si="11"/>
        <v>0.33333333333333337</v>
      </c>
      <c r="P33" s="43">
        <f t="shared" si="12"/>
        <v>0.88888888888888884</v>
      </c>
      <c r="Q33" s="43">
        <f t="shared" si="13"/>
        <v>0.1111111111111111</v>
      </c>
      <c r="R33" s="43">
        <f t="shared" si="14"/>
        <v>0</v>
      </c>
      <c r="S33" s="43">
        <f t="shared" si="15"/>
        <v>0</v>
      </c>
      <c r="T33" s="43">
        <f t="shared" si="16"/>
        <v>0</v>
      </c>
      <c r="U33" s="40" t="str">
        <f t="shared" si="17"/>
        <v>Yes</v>
      </c>
    </row>
    <row r="34" spans="1:21" ht="15.75" customHeight="1" x14ac:dyDescent="0.25">
      <c r="A34" s="40" t="s">
        <v>131</v>
      </c>
      <c r="B34" s="41" t="s">
        <v>132</v>
      </c>
      <c r="C34" s="40">
        <v>4</v>
      </c>
      <c r="D34" s="40">
        <v>5</v>
      </c>
      <c r="E34" s="40">
        <v>5</v>
      </c>
      <c r="F34" s="40">
        <v>5</v>
      </c>
      <c r="G34" s="40">
        <v>5</v>
      </c>
      <c r="H34" s="40">
        <v>4</v>
      </c>
      <c r="I34" s="40">
        <v>4</v>
      </c>
      <c r="J34" s="40">
        <v>5</v>
      </c>
      <c r="K34" s="40">
        <v>5</v>
      </c>
      <c r="L34" s="40">
        <v>4</v>
      </c>
      <c r="M34" s="42">
        <f t="shared" si="9"/>
        <v>5</v>
      </c>
      <c r="N34" s="42">
        <f t="shared" si="10"/>
        <v>1</v>
      </c>
      <c r="O34" s="42">
        <f t="shared" si="11"/>
        <v>0.5</v>
      </c>
      <c r="P34" s="43">
        <f t="shared" si="12"/>
        <v>0.66666666666666663</v>
      </c>
      <c r="Q34" s="43">
        <f t="shared" si="13"/>
        <v>0.33333333333333331</v>
      </c>
      <c r="R34" s="43">
        <f t="shared" si="14"/>
        <v>0</v>
      </c>
      <c r="S34" s="43">
        <f t="shared" si="15"/>
        <v>0</v>
      </c>
      <c r="T34" s="43">
        <f t="shared" si="16"/>
        <v>0</v>
      </c>
      <c r="U34" s="40" t="str">
        <f t="shared" si="17"/>
        <v>Yes</v>
      </c>
    </row>
    <row r="35" spans="1:21" ht="15.75" customHeight="1" x14ac:dyDescent="0.25">
      <c r="A35" s="40" t="s">
        <v>133</v>
      </c>
      <c r="B35" s="41" t="s">
        <v>134</v>
      </c>
      <c r="C35" s="40">
        <v>5</v>
      </c>
      <c r="D35" s="40">
        <v>5</v>
      </c>
      <c r="E35" s="40">
        <v>5</v>
      </c>
      <c r="F35" s="40">
        <v>5</v>
      </c>
      <c r="G35" s="40">
        <v>5</v>
      </c>
      <c r="H35" s="40">
        <v>5</v>
      </c>
      <c r="I35" s="40">
        <v>5</v>
      </c>
      <c r="J35" s="40">
        <v>5</v>
      </c>
      <c r="K35" s="40">
        <v>5</v>
      </c>
      <c r="L35" s="40">
        <v>5</v>
      </c>
      <c r="M35" s="42">
        <f t="shared" si="9"/>
        <v>5</v>
      </c>
      <c r="N35" s="42">
        <f t="shared" si="10"/>
        <v>0</v>
      </c>
      <c r="O35" s="42">
        <f t="shared" si="11"/>
        <v>0</v>
      </c>
      <c r="P35" s="43">
        <f t="shared" si="12"/>
        <v>1</v>
      </c>
      <c r="Q35" s="43">
        <f t="shared" si="13"/>
        <v>0</v>
      </c>
      <c r="R35" s="43">
        <f t="shared" si="14"/>
        <v>0</v>
      </c>
      <c r="S35" s="43">
        <f t="shared" si="15"/>
        <v>0</v>
      </c>
      <c r="T35" s="43">
        <f t="shared" si="16"/>
        <v>0</v>
      </c>
      <c r="U35" s="40" t="str">
        <f t="shared" si="17"/>
        <v>Yes</v>
      </c>
    </row>
    <row r="36" spans="1:21" ht="15.75" customHeight="1" x14ac:dyDescent="0.25">
      <c r="A36" s="40" t="s">
        <v>135</v>
      </c>
      <c r="B36" s="41" t="s">
        <v>136</v>
      </c>
      <c r="C36" s="40">
        <v>5</v>
      </c>
      <c r="D36" s="40">
        <v>5</v>
      </c>
      <c r="E36" s="40">
        <v>4</v>
      </c>
      <c r="F36" s="40">
        <v>4</v>
      </c>
      <c r="G36" s="40">
        <v>5</v>
      </c>
      <c r="H36" s="40">
        <v>5</v>
      </c>
      <c r="I36" s="40">
        <v>5</v>
      </c>
      <c r="J36" s="40">
        <v>4</v>
      </c>
      <c r="K36" s="40">
        <v>5</v>
      </c>
      <c r="L36" s="40">
        <v>5</v>
      </c>
      <c r="M36" s="42">
        <f t="shared" si="9"/>
        <v>5</v>
      </c>
      <c r="N36" s="42">
        <f t="shared" si="10"/>
        <v>1</v>
      </c>
      <c r="O36" s="42">
        <f t="shared" si="11"/>
        <v>0.5</v>
      </c>
      <c r="P36" s="43">
        <f t="shared" si="12"/>
        <v>0.66666666666666663</v>
      </c>
      <c r="Q36" s="43">
        <f t="shared" si="13"/>
        <v>0.33333333333333331</v>
      </c>
      <c r="R36" s="43">
        <f t="shared" si="14"/>
        <v>0</v>
      </c>
      <c r="S36" s="43">
        <f t="shared" si="15"/>
        <v>0</v>
      </c>
      <c r="T36" s="43">
        <f t="shared" si="16"/>
        <v>0</v>
      </c>
      <c r="U36" s="40" t="str">
        <f t="shared" si="17"/>
        <v>Yes</v>
      </c>
    </row>
    <row r="37" spans="1:21" ht="15.75" customHeight="1" x14ac:dyDescent="0.25">
      <c r="A37" s="40" t="s">
        <v>137</v>
      </c>
      <c r="B37" s="41" t="s">
        <v>138</v>
      </c>
      <c r="C37" s="40">
        <v>5</v>
      </c>
      <c r="D37" s="40">
        <v>2</v>
      </c>
      <c r="E37" s="40">
        <v>5</v>
      </c>
      <c r="F37" s="40">
        <v>5</v>
      </c>
      <c r="G37" s="40">
        <v>5</v>
      </c>
      <c r="H37" s="40">
        <v>5</v>
      </c>
      <c r="I37" s="40">
        <v>5</v>
      </c>
      <c r="J37" s="40">
        <v>5</v>
      </c>
      <c r="K37" s="40">
        <v>4</v>
      </c>
      <c r="L37" s="40">
        <v>5</v>
      </c>
      <c r="M37" s="42">
        <f t="shared" si="9"/>
        <v>5</v>
      </c>
      <c r="N37" s="42">
        <f t="shared" si="10"/>
        <v>0</v>
      </c>
      <c r="O37" s="42">
        <f t="shared" si="11"/>
        <v>1.0137937550497036</v>
      </c>
      <c r="P37" s="43">
        <f t="shared" si="12"/>
        <v>0.77777777777777779</v>
      </c>
      <c r="Q37" s="43">
        <f t="shared" si="13"/>
        <v>0.1111111111111111</v>
      </c>
      <c r="R37" s="43">
        <f t="shared" si="14"/>
        <v>0</v>
      </c>
      <c r="S37" s="43">
        <f t="shared" si="15"/>
        <v>0.1111111111111111</v>
      </c>
      <c r="T37" s="43">
        <f t="shared" si="16"/>
        <v>0</v>
      </c>
      <c r="U37" s="40" t="str">
        <f t="shared" si="17"/>
        <v>Yes</v>
      </c>
    </row>
    <row r="38" spans="1:21" ht="15.75" customHeight="1" x14ac:dyDescent="0.25">
      <c r="A38" s="40" t="s">
        <v>139</v>
      </c>
      <c r="B38" s="41" t="s">
        <v>140</v>
      </c>
      <c r="C38" s="40">
        <v>5</v>
      </c>
      <c r="D38" s="40">
        <v>4</v>
      </c>
      <c r="E38" s="40">
        <v>4</v>
      </c>
      <c r="F38" s="40">
        <v>4</v>
      </c>
      <c r="G38" s="40">
        <v>5</v>
      </c>
      <c r="H38" s="40">
        <v>5</v>
      </c>
      <c r="I38" s="40">
        <v>5</v>
      </c>
      <c r="J38" s="40">
        <v>3</v>
      </c>
      <c r="K38" s="40">
        <v>2</v>
      </c>
      <c r="L38" s="40">
        <v>4</v>
      </c>
      <c r="M38" s="42">
        <f t="shared" si="9"/>
        <v>4</v>
      </c>
      <c r="N38" s="42">
        <f t="shared" si="10"/>
        <v>1</v>
      </c>
      <c r="O38" s="42">
        <f t="shared" si="11"/>
        <v>1</v>
      </c>
      <c r="P38" s="43">
        <f t="shared" si="12"/>
        <v>0.33333333333333331</v>
      </c>
      <c r="Q38" s="43">
        <f t="shared" si="13"/>
        <v>0.44444444444444442</v>
      </c>
      <c r="R38" s="43">
        <f t="shared" si="14"/>
        <v>0.1111111111111111</v>
      </c>
      <c r="S38" s="43">
        <f t="shared" si="15"/>
        <v>0.1111111111111111</v>
      </c>
      <c r="T38" s="43">
        <f t="shared" si="16"/>
        <v>0</v>
      </c>
      <c r="U38" s="40" t="str">
        <f t="shared" si="17"/>
        <v>Yes</v>
      </c>
    </row>
    <row r="39" spans="1:21" ht="15.75" customHeight="1" x14ac:dyDescent="0.25">
      <c r="A39" s="40" t="s">
        <v>77</v>
      </c>
      <c r="B39" s="41" t="s">
        <v>141</v>
      </c>
      <c r="C39" s="40">
        <v>4</v>
      </c>
      <c r="D39" s="40">
        <v>5</v>
      </c>
      <c r="E39" s="40">
        <v>5</v>
      </c>
      <c r="F39" s="40">
        <v>5</v>
      </c>
      <c r="G39" s="40">
        <v>5</v>
      </c>
      <c r="H39" s="40">
        <v>4</v>
      </c>
      <c r="I39" s="40">
        <v>5</v>
      </c>
      <c r="J39" s="40">
        <v>5</v>
      </c>
      <c r="K39" s="40">
        <v>5</v>
      </c>
      <c r="L39" s="40">
        <v>4</v>
      </c>
      <c r="M39" s="42">
        <f t="shared" si="9"/>
        <v>5</v>
      </c>
      <c r="N39" s="42">
        <f t="shared" si="10"/>
        <v>0</v>
      </c>
      <c r="O39" s="42">
        <f t="shared" si="11"/>
        <v>0.44095855184409838</v>
      </c>
      <c r="P39" s="43">
        <f t="shared" si="12"/>
        <v>0.77777777777777779</v>
      </c>
      <c r="Q39" s="43">
        <f t="shared" si="13"/>
        <v>0.22222222222222221</v>
      </c>
      <c r="R39" s="43">
        <f t="shared" si="14"/>
        <v>0</v>
      </c>
      <c r="S39" s="43">
        <f t="shared" si="15"/>
        <v>0</v>
      </c>
      <c r="T39" s="43">
        <f t="shared" si="16"/>
        <v>0</v>
      </c>
      <c r="U39" s="40" t="str">
        <f t="shared" si="17"/>
        <v>Yes</v>
      </c>
    </row>
    <row r="40" spans="1:21" ht="15.75" customHeight="1" x14ac:dyDescent="0.25">
      <c r="A40" s="40" t="s">
        <v>91</v>
      </c>
      <c r="B40" s="41" t="s">
        <v>142</v>
      </c>
      <c r="C40" s="40">
        <v>5</v>
      </c>
      <c r="D40" s="40">
        <v>5</v>
      </c>
      <c r="E40" s="40">
        <v>4</v>
      </c>
      <c r="F40" s="40">
        <v>4</v>
      </c>
      <c r="G40" s="40">
        <v>4</v>
      </c>
      <c r="H40" s="40">
        <v>5</v>
      </c>
      <c r="I40" s="40">
        <v>5</v>
      </c>
      <c r="J40" s="40">
        <v>5</v>
      </c>
      <c r="K40" s="40">
        <v>5</v>
      </c>
      <c r="L40" s="40">
        <v>5</v>
      </c>
      <c r="M40" s="42">
        <f t="shared" si="9"/>
        <v>5</v>
      </c>
      <c r="N40" s="42">
        <f t="shared" si="10"/>
        <v>1</v>
      </c>
      <c r="O40" s="42">
        <f t="shared" si="11"/>
        <v>0.5</v>
      </c>
      <c r="P40" s="43">
        <f t="shared" si="12"/>
        <v>0.66666666666666663</v>
      </c>
      <c r="Q40" s="43">
        <f t="shared" si="13"/>
        <v>0.33333333333333331</v>
      </c>
      <c r="R40" s="43">
        <f t="shared" si="14"/>
        <v>0</v>
      </c>
      <c r="S40" s="43">
        <f t="shared" si="15"/>
        <v>0</v>
      </c>
      <c r="T40" s="43">
        <f t="shared" si="16"/>
        <v>0</v>
      </c>
      <c r="U40" s="40" t="str">
        <f t="shared" si="17"/>
        <v>Yes</v>
      </c>
    </row>
    <row r="41" spans="1:21" ht="15.75" customHeight="1" x14ac:dyDescent="0.25">
      <c r="A41" s="40" t="s">
        <v>80</v>
      </c>
      <c r="B41" s="41" t="s">
        <v>143</v>
      </c>
      <c r="C41" s="40">
        <v>2</v>
      </c>
      <c r="D41" s="40">
        <v>5</v>
      </c>
      <c r="E41" s="40">
        <v>5</v>
      </c>
      <c r="F41" s="40">
        <v>5</v>
      </c>
      <c r="G41" s="40">
        <v>5</v>
      </c>
      <c r="H41" s="40">
        <v>5</v>
      </c>
      <c r="I41" s="40">
        <v>5</v>
      </c>
      <c r="J41" s="40">
        <v>5</v>
      </c>
      <c r="K41" s="40">
        <v>5</v>
      </c>
      <c r="L41" s="40">
        <v>5</v>
      </c>
      <c r="M41" s="42">
        <f t="shared" si="9"/>
        <v>5</v>
      </c>
      <c r="N41" s="42">
        <f t="shared" si="10"/>
        <v>0</v>
      </c>
      <c r="O41" s="42">
        <f t="shared" si="11"/>
        <v>0</v>
      </c>
      <c r="P41" s="43">
        <f t="shared" si="12"/>
        <v>1</v>
      </c>
      <c r="Q41" s="43">
        <f t="shared" si="13"/>
        <v>0</v>
      </c>
      <c r="R41" s="43">
        <f t="shared" si="14"/>
        <v>0</v>
      </c>
      <c r="S41" s="43">
        <f t="shared" si="15"/>
        <v>0</v>
      </c>
      <c r="T41" s="43">
        <f t="shared" si="16"/>
        <v>0</v>
      </c>
      <c r="U41" s="40" t="str">
        <f t="shared" si="17"/>
        <v>Yes</v>
      </c>
    </row>
    <row r="42" spans="1:21" ht="15.75" customHeight="1" x14ac:dyDescent="0.25">
      <c r="A42" s="40" t="s">
        <v>84</v>
      </c>
      <c r="B42" s="41" t="s">
        <v>144</v>
      </c>
      <c r="C42" s="40">
        <v>5</v>
      </c>
      <c r="D42" s="40">
        <v>5</v>
      </c>
      <c r="E42" s="40">
        <v>5</v>
      </c>
      <c r="F42" s="40">
        <v>5</v>
      </c>
      <c r="G42" s="40">
        <v>5</v>
      </c>
      <c r="H42" s="40">
        <v>5</v>
      </c>
      <c r="I42" s="40">
        <v>5</v>
      </c>
      <c r="J42" s="40">
        <v>5</v>
      </c>
      <c r="K42" s="40">
        <v>5</v>
      </c>
      <c r="L42" s="40">
        <v>5</v>
      </c>
      <c r="M42" s="42">
        <f t="shared" si="9"/>
        <v>5</v>
      </c>
      <c r="N42" s="42">
        <f t="shared" si="10"/>
        <v>0</v>
      </c>
      <c r="O42" s="42">
        <f t="shared" si="11"/>
        <v>0</v>
      </c>
      <c r="P42" s="43">
        <f t="shared" si="12"/>
        <v>1</v>
      </c>
      <c r="Q42" s="43">
        <f t="shared" si="13"/>
        <v>0</v>
      </c>
      <c r="R42" s="43">
        <f t="shared" si="14"/>
        <v>0</v>
      </c>
      <c r="S42" s="43">
        <f t="shared" si="15"/>
        <v>0</v>
      </c>
      <c r="T42" s="43">
        <f t="shared" si="16"/>
        <v>0</v>
      </c>
      <c r="U42" s="40" t="str">
        <f t="shared" si="17"/>
        <v>Yes</v>
      </c>
    </row>
    <row r="43" spans="1:21" ht="15.75" customHeight="1" x14ac:dyDescent="0.25">
      <c r="A43" s="40" t="s">
        <v>87</v>
      </c>
      <c r="B43" s="41" t="s">
        <v>145</v>
      </c>
      <c r="C43" s="40" t="s">
        <v>146</v>
      </c>
      <c r="D43" s="40">
        <v>4</v>
      </c>
      <c r="E43" s="40">
        <v>5</v>
      </c>
      <c r="F43" s="40">
        <v>5</v>
      </c>
      <c r="G43" s="40">
        <v>5</v>
      </c>
      <c r="H43" s="40">
        <v>5</v>
      </c>
      <c r="I43" s="40">
        <v>5</v>
      </c>
      <c r="J43" s="40">
        <v>5</v>
      </c>
      <c r="K43" s="40">
        <v>5</v>
      </c>
      <c r="L43" s="40">
        <v>5</v>
      </c>
      <c r="M43" s="42">
        <f t="shared" si="9"/>
        <v>5</v>
      </c>
      <c r="N43" s="42">
        <f t="shared" si="10"/>
        <v>0</v>
      </c>
      <c r="O43" s="42">
        <f t="shared" si="11"/>
        <v>0.33333333333333337</v>
      </c>
      <c r="P43" s="43">
        <f t="shared" si="12"/>
        <v>0.88888888888888884</v>
      </c>
      <c r="Q43" s="43">
        <f t="shared" si="13"/>
        <v>0.1111111111111111</v>
      </c>
      <c r="R43" s="43">
        <f t="shared" si="14"/>
        <v>0</v>
      </c>
      <c r="S43" s="43">
        <f t="shared" si="15"/>
        <v>0</v>
      </c>
      <c r="T43" s="43">
        <f t="shared" si="16"/>
        <v>0</v>
      </c>
      <c r="U43" s="40" t="str">
        <f t="shared" si="17"/>
        <v>Yes</v>
      </c>
    </row>
    <row r="44" spans="1:21" ht="15.75" customHeight="1" x14ac:dyDescent="0.25">
      <c r="A44" s="40" t="s">
        <v>147</v>
      </c>
      <c r="B44" s="41" t="s">
        <v>148</v>
      </c>
      <c r="C44" s="40" t="s">
        <v>146</v>
      </c>
      <c r="D44" s="40">
        <v>5</v>
      </c>
      <c r="E44" s="40">
        <v>5</v>
      </c>
      <c r="F44" s="40">
        <v>5</v>
      </c>
      <c r="G44" s="40">
        <v>5</v>
      </c>
      <c r="H44" s="40">
        <v>5</v>
      </c>
      <c r="I44" s="40">
        <v>5</v>
      </c>
      <c r="J44" s="40">
        <v>4</v>
      </c>
      <c r="K44" s="40">
        <v>5</v>
      </c>
      <c r="L44" s="40">
        <v>5</v>
      </c>
      <c r="M44" s="42">
        <f t="shared" si="9"/>
        <v>5</v>
      </c>
      <c r="N44" s="42">
        <f t="shared" si="10"/>
        <v>0</v>
      </c>
      <c r="O44" s="42">
        <f t="shared" si="11"/>
        <v>0.33333333333333337</v>
      </c>
      <c r="P44" s="43">
        <f t="shared" si="12"/>
        <v>0.88888888888888884</v>
      </c>
      <c r="Q44" s="43">
        <f t="shared" si="13"/>
        <v>0.1111111111111111</v>
      </c>
      <c r="R44" s="43">
        <f t="shared" si="14"/>
        <v>0</v>
      </c>
      <c r="S44" s="43">
        <f t="shared" si="15"/>
        <v>0</v>
      </c>
      <c r="T44" s="43">
        <f t="shared" si="16"/>
        <v>0</v>
      </c>
      <c r="U44" s="40" t="str">
        <f t="shared" si="17"/>
        <v>Yes</v>
      </c>
    </row>
    <row r="45" spans="1:21" ht="15.75" customHeight="1" x14ac:dyDescent="0.25">
      <c r="A45" s="40" t="s">
        <v>149</v>
      </c>
      <c r="B45" s="41" t="s">
        <v>150</v>
      </c>
      <c r="C45" s="40" t="s">
        <v>146</v>
      </c>
      <c r="D45" s="40">
        <v>4</v>
      </c>
      <c r="E45" s="40">
        <v>4</v>
      </c>
      <c r="F45" s="40">
        <v>5</v>
      </c>
      <c r="G45" s="40">
        <v>5</v>
      </c>
      <c r="H45" s="40">
        <v>1</v>
      </c>
      <c r="I45" s="40">
        <v>5</v>
      </c>
      <c r="J45" s="40">
        <v>4</v>
      </c>
      <c r="K45" s="40">
        <v>5</v>
      </c>
      <c r="L45" s="40">
        <v>5</v>
      </c>
      <c r="M45" s="42">
        <f t="shared" si="9"/>
        <v>5</v>
      </c>
      <c r="N45" s="42">
        <f t="shared" si="10"/>
        <v>1</v>
      </c>
      <c r="O45" s="42">
        <f t="shared" si="11"/>
        <v>1.3017082793177752</v>
      </c>
      <c r="P45" s="43">
        <f t="shared" si="12"/>
        <v>0.55555555555555558</v>
      </c>
      <c r="Q45" s="43">
        <f t="shared" si="13"/>
        <v>0.33333333333333331</v>
      </c>
      <c r="R45" s="43">
        <f t="shared" si="14"/>
        <v>0</v>
      </c>
      <c r="S45" s="43">
        <f t="shared" si="15"/>
        <v>0</v>
      </c>
      <c r="T45" s="43">
        <f t="shared" si="16"/>
        <v>0.1111111111111111</v>
      </c>
      <c r="U45" s="40" t="str">
        <f t="shared" si="17"/>
        <v>Yes</v>
      </c>
    </row>
    <row r="46" spans="1:21" ht="15.75" customHeight="1" x14ac:dyDescent="0.25">
      <c r="A46" s="40" t="s">
        <v>151</v>
      </c>
      <c r="B46" s="41" t="s">
        <v>152</v>
      </c>
      <c r="C46" s="40" t="s">
        <v>146</v>
      </c>
      <c r="D46" s="40">
        <v>5</v>
      </c>
      <c r="E46" s="40">
        <v>5</v>
      </c>
      <c r="F46" s="40">
        <v>5</v>
      </c>
      <c r="G46" s="40">
        <v>5</v>
      </c>
      <c r="H46" s="40">
        <v>4</v>
      </c>
      <c r="I46" s="40">
        <v>5</v>
      </c>
      <c r="J46" s="40">
        <v>4</v>
      </c>
      <c r="K46" s="40">
        <v>5</v>
      </c>
      <c r="L46" s="40">
        <v>5</v>
      </c>
      <c r="M46" s="42">
        <f t="shared" si="9"/>
        <v>5</v>
      </c>
      <c r="N46" s="42">
        <f t="shared" si="10"/>
        <v>0</v>
      </c>
      <c r="O46" s="42">
        <f t="shared" si="11"/>
        <v>0.44095855184409838</v>
      </c>
      <c r="P46" s="43">
        <f t="shared" si="12"/>
        <v>0.77777777777777779</v>
      </c>
      <c r="Q46" s="43">
        <f t="shared" si="13"/>
        <v>0.22222222222222221</v>
      </c>
      <c r="R46" s="43">
        <f t="shared" si="14"/>
        <v>0</v>
      </c>
      <c r="S46" s="43">
        <f t="shared" si="15"/>
        <v>0</v>
      </c>
      <c r="T46" s="43">
        <f t="shared" si="16"/>
        <v>0</v>
      </c>
      <c r="U46" s="40" t="str">
        <f t="shared" si="17"/>
        <v>Yes</v>
      </c>
    </row>
    <row r="47" spans="1:21" ht="15.75" customHeight="1" x14ac:dyDescent="0.25">
      <c r="A47" s="40" t="s">
        <v>153</v>
      </c>
      <c r="B47" s="41" t="s">
        <v>154</v>
      </c>
      <c r="C47" s="40" t="s">
        <v>146</v>
      </c>
      <c r="D47" s="40">
        <v>4</v>
      </c>
      <c r="E47" s="40">
        <v>5</v>
      </c>
      <c r="F47" s="40">
        <v>5</v>
      </c>
      <c r="G47" s="40">
        <v>5</v>
      </c>
      <c r="H47" s="40">
        <v>4</v>
      </c>
      <c r="I47" s="40">
        <v>5</v>
      </c>
      <c r="J47" s="40">
        <v>4</v>
      </c>
      <c r="K47" s="40">
        <v>5</v>
      </c>
      <c r="L47" s="40">
        <v>5</v>
      </c>
      <c r="M47" s="42">
        <f t="shared" si="9"/>
        <v>5</v>
      </c>
      <c r="N47" s="42">
        <f t="shared" si="10"/>
        <v>1</v>
      </c>
      <c r="O47" s="42">
        <f t="shared" si="11"/>
        <v>0.5</v>
      </c>
      <c r="P47" s="43">
        <f t="shared" si="12"/>
        <v>0.66666666666666663</v>
      </c>
      <c r="Q47" s="43">
        <f t="shared" si="13"/>
        <v>0.33333333333333331</v>
      </c>
      <c r="R47" s="43">
        <f t="shared" si="14"/>
        <v>0</v>
      </c>
      <c r="S47" s="43">
        <f t="shared" si="15"/>
        <v>0</v>
      </c>
      <c r="T47" s="43">
        <f t="shared" si="16"/>
        <v>0</v>
      </c>
      <c r="U47" s="40" t="str">
        <f t="shared" si="17"/>
        <v>Yes</v>
      </c>
    </row>
    <row r="48" spans="1:21" ht="15.75" customHeight="1" x14ac:dyDescent="0.25">
      <c r="A48" s="40" t="s">
        <v>155</v>
      </c>
      <c r="B48" s="41" t="s">
        <v>156</v>
      </c>
      <c r="C48" s="40" t="s">
        <v>146</v>
      </c>
      <c r="D48" s="40">
        <v>4</v>
      </c>
      <c r="E48" s="40">
        <v>4</v>
      </c>
      <c r="F48" s="40">
        <v>3</v>
      </c>
      <c r="G48" s="40">
        <v>4</v>
      </c>
      <c r="H48" s="45">
        <v>4</v>
      </c>
      <c r="I48" s="40">
        <v>4</v>
      </c>
      <c r="J48" s="40">
        <v>2</v>
      </c>
      <c r="K48" s="40">
        <v>4</v>
      </c>
      <c r="L48" s="40">
        <v>2</v>
      </c>
      <c r="M48" s="42">
        <f t="shared" si="9"/>
        <v>4</v>
      </c>
      <c r="N48" s="42">
        <f t="shared" si="10"/>
        <v>1</v>
      </c>
      <c r="O48" s="42">
        <f t="shared" si="11"/>
        <v>0.88191710368819731</v>
      </c>
      <c r="P48" s="43">
        <f t="shared" si="12"/>
        <v>0</v>
      </c>
      <c r="Q48" s="43">
        <f t="shared" si="13"/>
        <v>0.66666666666666663</v>
      </c>
      <c r="R48" s="43">
        <f t="shared" si="14"/>
        <v>0.1111111111111111</v>
      </c>
      <c r="S48" s="43">
        <f t="shared" si="15"/>
        <v>0.22222222222222221</v>
      </c>
      <c r="T48" s="43">
        <f t="shared" si="16"/>
        <v>0</v>
      </c>
      <c r="U48" s="40" t="str">
        <f t="shared" si="17"/>
        <v>Yes</v>
      </c>
    </row>
    <row r="49" spans="1:21" ht="15.75" customHeight="1" x14ac:dyDescent="0.25">
      <c r="A49" s="40" t="s">
        <v>157</v>
      </c>
      <c r="B49" s="41" t="s">
        <v>158</v>
      </c>
      <c r="C49" s="40">
        <v>5</v>
      </c>
      <c r="D49" s="40">
        <v>5</v>
      </c>
      <c r="E49" s="40">
        <v>5</v>
      </c>
      <c r="F49" s="40">
        <v>4</v>
      </c>
      <c r="G49" s="40">
        <v>5</v>
      </c>
      <c r="H49" s="40">
        <v>5</v>
      </c>
      <c r="I49" s="40">
        <v>5</v>
      </c>
      <c r="J49" s="40">
        <v>4</v>
      </c>
      <c r="K49" s="40">
        <v>5</v>
      </c>
      <c r="L49" s="40">
        <v>5</v>
      </c>
      <c r="M49" s="42">
        <f t="shared" si="9"/>
        <v>5</v>
      </c>
      <c r="N49" s="42">
        <f t="shared" si="10"/>
        <v>0</v>
      </c>
      <c r="O49" s="42">
        <f t="shared" si="11"/>
        <v>0.44095855184409838</v>
      </c>
      <c r="P49" s="43">
        <f t="shared" si="12"/>
        <v>0.77777777777777779</v>
      </c>
      <c r="Q49" s="43">
        <f t="shared" si="13"/>
        <v>0.22222222222222221</v>
      </c>
      <c r="R49" s="43">
        <f t="shared" si="14"/>
        <v>0</v>
      </c>
      <c r="S49" s="43">
        <f t="shared" si="15"/>
        <v>0</v>
      </c>
      <c r="T49" s="43">
        <f t="shared" si="16"/>
        <v>0</v>
      </c>
      <c r="U49" s="40" t="str">
        <f t="shared" si="17"/>
        <v>Yes</v>
      </c>
    </row>
    <row r="50" spans="1:21" ht="15.75" customHeight="1" x14ac:dyDescent="0.25">
      <c r="A50" s="40" t="s">
        <v>159</v>
      </c>
      <c r="B50" s="41" t="s">
        <v>160</v>
      </c>
      <c r="C50" s="40">
        <v>4</v>
      </c>
      <c r="D50" s="40">
        <v>5</v>
      </c>
      <c r="E50" s="40">
        <v>5</v>
      </c>
      <c r="F50" s="40">
        <v>4</v>
      </c>
      <c r="G50" s="40">
        <v>4</v>
      </c>
      <c r="H50" s="40">
        <v>5</v>
      </c>
      <c r="I50" s="40">
        <v>5</v>
      </c>
      <c r="J50" s="40">
        <v>4</v>
      </c>
      <c r="K50" s="40">
        <v>5</v>
      </c>
      <c r="L50" s="40">
        <v>4</v>
      </c>
      <c r="M50" s="42">
        <f t="shared" si="9"/>
        <v>5</v>
      </c>
      <c r="N50" s="42">
        <f t="shared" si="10"/>
        <v>1</v>
      </c>
      <c r="O50" s="42">
        <f t="shared" si="11"/>
        <v>0.52704627669473059</v>
      </c>
      <c r="P50" s="43">
        <f t="shared" si="12"/>
        <v>0.55555555555555558</v>
      </c>
      <c r="Q50" s="43">
        <f t="shared" si="13"/>
        <v>0.44444444444444442</v>
      </c>
      <c r="R50" s="43">
        <f t="shared" si="14"/>
        <v>0</v>
      </c>
      <c r="S50" s="43">
        <f t="shared" si="15"/>
        <v>0</v>
      </c>
      <c r="T50" s="43">
        <f t="shared" si="16"/>
        <v>0</v>
      </c>
      <c r="U50" s="40" t="str">
        <f t="shared" si="17"/>
        <v>Yes</v>
      </c>
    </row>
    <row r="51" spans="1:21" ht="15.75" customHeight="1" x14ac:dyDescent="0.25">
      <c r="A51" s="40" t="s">
        <v>161</v>
      </c>
      <c r="B51" s="41" t="s">
        <v>162</v>
      </c>
      <c r="C51" s="40">
        <v>4</v>
      </c>
      <c r="D51" s="40">
        <v>5</v>
      </c>
      <c r="E51" s="40">
        <v>5</v>
      </c>
      <c r="F51" s="40">
        <v>5</v>
      </c>
      <c r="G51" s="40">
        <v>5</v>
      </c>
      <c r="H51" s="40">
        <v>5</v>
      </c>
      <c r="I51" s="40">
        <v>5</v>
      </c>
      <c r="J51" s="40">
        <v>5</v>
      </c>
      <c r="K51" s="40">
        <v>5</v>
      </c>
      <c r="L51" s="40">
        <v>1</v>
      </c>
      <c r="M51" s="42">
        <f t="shared" si="9"/>
        <v>5</v>
      </c>
      <c r="N51" s="42">
        <f t="shared" si="10"/>
        <v>0</v>
      </c>
      <c r="O51" s="42">
        <f t="shared" si="11"/>
        <v>1.3333333333333337</v>
      </c>
      <c r="P51" s="43">
        <f t="shared" si="12"/>
        <v>0.88888888888888884</v>
      </c>
      <c r="Q51" s="43">
        <f t="shared" si="13"/>
        <v>0</v>
      </c>
      <c r="R51" s="43">
        <f t="shared" si="14"/>
        <v>0</v>
      </c>
      <c r="S51" s="43">
        <f t="shared" si="15"/>
        <v>0</v>
      </c>
      <c r="T51" s="43">
        <f t="shared" si="16"/>
        <v>0.1111111111111111</v>
      </c>
      <c r="U51" s="40" t="str">
        <f t="shared" si="17"/>
        <v>Yes</v>
      </c>
    </row>
    <row r="52" spans="1:21" ht="15.75" customHeight="1" x14ac:dyDescent="0.25">
      <c r="A52" s="40" t="s">
        <v>163</v>
      </c>
      <c r="B52" s="41" t="s">
        <v>164</v>
      </c>
      <c r="C52" s="40">
        <v>4</v>
      </c>
      <c r="D52" s="40">
        <v>4</v>
      </c>
      <c r="E52" s="40">
        <v>5</v>
      </c>
      <c r="F52" s="40">
        <v>5</v>
      </c>
      <c r="G52" s="40">
        <v>3</v>
      </c>
      <c r="H52" s="40">
        <v>5</v>
      </c>
      <c r="I52" s="40">
        <v>5</v>
      </c>
      <c r="J52" s="40">
        <v>4</v>
      </c>
      <c r="K52" s="40">
        <v>5</v>
      </c>
      <c r="L52" s="40">
        <v>5</v>
      </c>
      <c r="M52" s="42">
        <f t="shared" si="9"/>
        <v>5</v>
      </c>
      <c r="N52" s="42">
        <f t="shared" si="10"/>
        <v>1</v>
      </c>
      <c r="O52" s="42">
        <f t="shared" si="11"/>
        <v>0.72648315725677948</v>
      </c>
      <c r="P52" s="43">
        <f t="shared" si="12"/>
        <v>0.66666666666666663</v>
      </c>
      <c r="Q52" s="43">
        <f t="shared" si="13"/>
        <v>0.22222222222222221</v>
      </c>
      <c r="R52" s="43">
        <f t="shared" si="14"/>
        <v>0.1111111111111111</v>
      </c>
      <c r="S52" s="43">
        <f t="shared" si="15"/>
        <v>0</v>
      </c>
      <c r="T52" s="43">
        <f t="shared" si="16"/>
        <v>0</v>
      </c>
      <c r="U52" s="40" t="str">
        <f t="shared" si="17"/>
        <v>Yes</v>
      </c>
    </row>
    <row r="53" spans="1:21" ht="15.75" customHeight="1" x14ac:dyDescent="0.25">
      <c r="A53" s="40" t="s">
        <v>165</v>
      </c>
      <c r="B53" s="41" t="s">
        <v>166</v>
      </c>
      <c r="C53" s="40">
        <v>4</v>
      </c>
      <c r="D53" s="40">
        <v>5</v>
      </c>
      <c r="E53" s="40">
        <v>5</v>
      </c>
      <c r="F53" s="40">
        <v>4</v>
      </c>
      <c r="G53" s="40">
        <v>5</v>
      </c>
      <c r="H53" s="40">
        <v>5</v>
      </c>
      <c r="I53" s="40">
        <v>5</v>
      </c>
      <c r="J53" s="40">
        <v>3</v>
      </c>
      <c r="K53" s="40">
        <v>2</v>
      </c>
      <c r="L53" s="40">
        <v>5</v>
      </c>
      <c r="M53" s="42">
        <f t="shared" si="9"/>
        <v>5</v>
      </c>
      <c r="N53" s="42">
        <f t="shared" si="10"/>
        <v>1</v>
      </c>
      <c r="O53" s="42">
        <f t="shared" si="11"/>
        <v>1.1180339887498949</v>
      </c>
      <c r="P53" s="43">
        <f t="shared" si="12"/>
        <v>0.66666666666666663</v>
      </c>
      <c r="Q53" s="43">
        <f t="shared" si="13"/>
        <v>0.1111111111111111</v>
      </c>
      <c r="R53" s="43">
        <f t="shared" si="14"/>
        <v>0.1111111111111111</v>
      </c>
      <c r="S53" s="43">
        <f t="shared" si="15"/>
        <v>0.1111111111111111</v>
      </c>
      <c r="T53" s="43">
        <f t="shared" si="16"/>
        <v>0</v>
      </c>
      <c r="U53" s="40" t="str">
        <f t="shared" si="17"/>
        <v>Yes</v>
      </c>
    </row>
  </sheetData>
  <mergeCells count="2">
    <mergeCell ref="A1:U1"/>
    <mergeCell ref="A28:U28"/>
  </mergeCells>
  <conditionalFormatting sqref="P3:U26 P30:U53">
    <cfRule type="cellIs" dxfId="3" priority="1" operator="equal">
      <formula>"Yes"</formula>
    </cfRule>
  </conditionalFormatting>
  <conditionalFormatting sqref="P3:U26 P30:U53">
    <cfRule type="cellIs" dxfId="2" priority="2" operator="equal">
      <formula>"No"</formula>
    </cfRule>
  </conditionalFormatting>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36"/>
  <sheetViews>
    <sheetView workbookViewId="0"/>
  </sheetViews>
  <sheetFormatPr defaultColWidth="12.5703125" defaultRowHeight="15" customHeight="1" x14ac:dyDescent="0.2"/>
  <cols>
    <col min="2" max="2" width="20.5703125" customWidth="1"/>
    <col min="3" max="12" width="5.7109375" customWidth="1"/>
    <col min="13" max="13" width="6.7109375" customWidth="1"/>
    <col min="14" max="14" width="5.42578125" customWidth="1"/>
    <col min="15" max="15" width="5.7109375" customWidth="1"/>
    <col min="16" max="17" width="7.42578125" customWidth="1"/>
    <col min="18" max="18" width="6.140625" customWidth="1"/>
    <col min="19" max="20" width="5.85546875" customWidth="1"/>
    <col min="21" max="21" width="11.42578125" customWidth="1"/>
  </cols>
  <sheetData>
    <row r="1" spans="1:21" ht="15.75" customHeight="1" x14ac:dyDescent="0.2">
      <c r="A1" s="66" t="s">
        <v>113</v>
      </c>
      <c r="B1" s="57"/>
      <c r="C1" s="57"/>
      <c r="D1" s="57"/>
      <c r="E1" s="57"/>
      <c r="F1" s="57"/>
      <c r="G1" s="57"/>
      <c r="H1" s="57"/>
      <c r="I1" s="57"/>
      <c r="J1" s="57"/>
      <c r="K1" s="57"/>
      <c r="L1" s="57"/>
      <c r="M1" s="57"/>
      <c r="N1" s="57"/>
      <c r="O1" s="57"/>
      <c r="P1" s="57"/>
      <c r="Q1" s="57"/>
      <c r="R1" s="57"/>
      <c r="S1" s="57"/>
      <c r="T1" s="57"/>
      <c r="U1" s="57"/>
    </row>
    <row r="2" spans="1:21" ht="15.75" customHeight="1" x14ac:dyDescent="0.2">
      <c r="A2" s="47" t="s">
        <v>168</v>
      </c>
      <c r="B2" s="19" t="s">
        <v>97</v>
      </c>
      <c r="C2" s="19" t="s">
        <v>47</v>
      </c>
      <c r="D2" s="19" t="s">
        <v>52</v>
      </c>
      <c r="E2" s="19" t="s">
        <v>56</v>
      </c>
      <c r="F2" s="19" t="s">
        <v>59</v>
      </c>
      <c r="G2" s="19" t="s">
        <v>62</v>
      </c>
      <c r="H2" s="19" t="s">
        <v>65</v>
      </c>
      <c r="I2" s="19" t="s">
        <v>68</v>
      </c>
      <c r="J2" s="19" t="s">
        <v>71</v>
      </c>
      <c r="K2" s="19" t="s">
        <v>74</v>
      </c>
      <c r="L2" s="19" t="s">
        <v>77</v>
      </c>
      <c r="M2" s="19" t="s">
        <v>115</v>
      </c>
      <c r="N2" s="19" t="s">
        <v>116</v>
      </c>
      <c r="O2" s="48" t="s">
        <v>117</v>
      </c>
      <c r="P2" s="19" t="s">
        <v>118</v>
      </c>
      <c r="Q2" s="19" t="s">
        <v>119</v>
      </c>
      <c r="R2" s="19" t="s">
        <v>120</v>
      </c>
      <c r="S2" s="19" t="s">
        <v>121</v>
      </c>
      <c r="T2" s="19" t="s">
        <v>117</v>
      </c>
      <c r="U2" s="19" t="s">
        <v>122</v>
      </c>
    </row>
    <row r="3" spans="1:21" ht="15.75" customHeight="1" x14ac:dyDescent="0.2">
      <c r="A3" s="36" t="s">
        <v>169</v>
      </c>
      <c r="B3" s="49" t="s">
        <v>170</v>
      </c>
      <c r="C3" s="50" t="s">
        <v>146</v>
      </c>
      <c r="D3" s="50">
        <v>5</v>
      </c>
      <c r="E3" s="50">
        <v>5</v>
      </c>
      <c r="F3" s="50">
        <v>5</v>
      </c>
      <c r="G3" s="50">
        <v>5</v>
      </c>
      <c r="H3" s="50">
        <v>5</v>
      </c>
      <c r="I3" s="50">
        <v>5</v>
      </c>
      <c r="J3" s="50">
        <v>5</v>
      </c>
      <c r="K3" s="50">
        <v>5</v>
      </c>
      <c r="L3" s="50">
        <v>5</v>
      </c>
      <c r="M3" s="51">
        <f t="shared" ref="M3:M17" si="0">MODE(C3:L3)</f>
        <v>5</v>
      </c>
      <c r="N3" s="51">
        <f t="shared" ref="N3:N17" si="1">QUARTILE(C3:L3,3) - QUARTILE(C3:L3,1)</f>
        <v>0</v>
      </c>
      <c r="O3" s="51">
        <f t="shared" ref="O3:O17" si="2">STDEV(C3:L3)</f>
        <v>0</v>
      </c>
      <c r="P3" s="52">
        <f t="shared" ref="P3:P17" si="3">COUNTIF(D3:L3,5)/9</f>
        <v>1</v>
      </c>
      <c r="Q3" s="52">
        <f t="shared" ref="Q3:Q17" si="4">COUNTIF(D3:L3,4)/9</f>
        <v>0</v>
      </c>
      <c r="R3" s="52">
        <f t="shared" ref="R3:R17" si="5">COUNTIF(D3:L3,3)/9</f>
        <v>0</v>
      </c>
      <c r="S3" s="52">
        <f t="shared" ref="S3:S17" si="6">COUNTIF(D3:L3,2)/9</f>
        <v>0</v>
      </c>
      <c r="T3" s="52">
        <f t="shared" ref="T3:T17" si="7">COUNTIF(D3:L3,1)/9</f>
        <v>0</v>
      </c>
      <c r="U3" s="50" t="str">
        <f t="shared" ref="U3:U17" si="8">IF(AND(N3&lt;=1,O3&lt;=1.5),"Yes","No")</f>
        <v>Yes</v>
      </c>
    </row>
    <row r="4" spans="1:21" ht="15.75" customHeight="1" x14ac:dyDescent="0.2">
      <c r="A4" s="36" t="s">
        <v>171</v>
      </c>
      <c r="B4" s="49" t="s">
        <v>172</v>
      </c>
      <c r="C4" s="50" t="s">
        <v>146</v>
      </c>
      <c r="D4" s="50">
        <v>5</v>
      </c>
      <c r="E4" s="50">
        <v>5</v>
      </c>
      <c r="F4" s="50">
        <v>5</v>
      </c>
      <c r="G4" s="50">
        <v>5</v>
      </c>
      <c r="H4" s="50">
        <v>5</v>
      </c>
      <c r="I4" s="50">
        <v>5</v>
      </c>
      <c r="J4" s="50">
        <v>5</v>
      </c>
      <c r="K4" s="50">
        <v>5</v>
      </c>
      <c r="L4" s="50">
        <v>5</v>
      </c>
      <c r="M4" s="51">
        <f t="shared" si="0"/>
        <v>5</v>
      </c>
      <c r="N4" s="51">
        <f t="shared" si="1"/>
        <v>0</v>
      </c>
      <c r="O4" s="51">
        <f t="shared" si="2"/>
        <v>0</v>
      </c>
      <c r="P4" s="52">
        <f t="shared" si="3"/>
        <v>1</v>
      </c>
      <c r="Q4" s="52">
        <f t="shared" si="4"/>
        <v>0</v>
      </c>
      <c r="R4" s="52">
        <f t="shared" si="5"/>
        <v>0</v>
      </c>
      <c r="S4" s="52">
        <f t="shared" si="6"/>
        <v>0</v>
      </c>
      <c r="T4" s="52">
        <f t="shared" si="7"/>
        <v>0</v>
      </c>
      <c r="U4" s="50" t="str">
        <f t="shared" si="8"/>
        <v>Yes</v>
      </c>
    </row>
    <row r="5" spans="1:21" ht="15.75" customHeight="1" x14ac:dyDescent="0.2">
      <c r="A5" s="36" t="s">
        <v>173</v>
      </c>
      <c r="B5" s="49" t="s">
        <v>174</v>
      </c>
      <c r="C5" s="50" t="s">
        <v>146</v>
      </c>
      <c r="D5" s="50">
        <v>5</v>
      </c>
      <c r="E5" s="50">
        <v>5</v>
      </c>
      <c r="F5" s="50">
        <v>2</v>
      </c>
      <c r="G5" s="50">
        <v>4</v>
      </c>
      <c r="H5" s="50">
        <v>4</v>
      </c>
      <c r="I5" s="50">
        <v>5</v>
      </c>
      <c r="J5" s="50">
        <v>5</v>
      </c>
      <c r="K5" s="50">
        <v>5</v>
      </c>
      <c r="L5" s="50">
        <v>2</v>
      </c>
      <c r="M5" s="51">
        <f t="shared" si="0"/>
        <v>5</v>
      </c>
      <c r="N5" s="51">
        <f t="shared" si="1"/>
        <v>1</v>
      </c>
      <c r="O5" s="51">
        <f t="shared" si="2"/>
        <v>1.2692955176439846</v>
      </c>
      <c r="P5" s="52">
        <f t="shared" si="3"/>
        <v>0.55555555555555558</v>
      </c>
      <c r="Q5" s="52">
        <f t="shared" si="4"/>
        <v>0.22222222222222221</v>
      </c>
      <c r="R5" s="52">
        <f t="shared" si="5"/>
        <v>0</v>
      </c>
      <c r="S5" s="52">
        <f t="shared" si="6"/>
        <v>0.22222222222222221</v>
      </c>
      <c r="T5" s="52">
        <f t="shared" si="7"/>
        <v>0</v>
      </c>
      <c r="U5" s="50" t="str">
        <f t="shared" si="8"/>
        <v>Yes</v>
      </c>
    </row>
    <row r="6" spans="1:21" ht="15.75" customHeight="1" x14ac:dyDescent="0.2">
      <c r="A6" s="36" t="s">
        <v>175</v>
      </c>
      <c r="B6" s="49" t="s">
        <v>176</v>
      </c>
      <c r="C6" s="50" t="s">
        <v>146</v>
      </c>
      <c r="D6" s="50">
        <v>4</v>
      </c>
      <c r="E6" s="50">
        <v>5</v>
      </c>
      <c r="F6" s="50">
        <v>2</v>
      </c>
      <c r="G6" s="50">
        <v>4</v>
      </c>
      <c r="H6" s="50">
        <v>4</v>
      </c>
      <c r="I6" s="50">
        <v>4</v>
      </c>
      <c r="J6" s="50">
        <v>4</v>
      </c>
      <c r="K6" s="50">
        <v>5</v>
      </c>
      <c r="L6" s="50">
        <v>5</v>
      </c>
      <c r="M6" s="51">
        <f t="shared" si="0"/>
        <v>4</v>
      </c>
      <c r="N6" s="51">
        <f t="shared" si="1"/>
        <v>1</v>
      </c>
      <c r="O6" s="51">
        <f t="shared" si="2"/>
        <v>0.92796072713833677</v>
      </c>
      <c r="P6" s="52">
        <f t="shared" si="3"/>
        <v>0.33333333333333331</v>
      </c>
      <c r="Q6" s="52">
        <f t="shared" si="4"/>
        <v>0.55555555555555558</v>
      </c>
      <c r="R6" s="52">
        <f t="shared" si="5"/>
        <v>0</v>
      </c>
      <c r="S6" s="52">
        <f t="shared" si="6"/>
        <v>0.1111111111111111</v>
      </c>
      <c r="T6" s="52">
        <f t="shared" si="7"/>
        <v>0</v>
      </c>
      <c r="U6" s="50" t="str">
        <f t="shared" si="8"/>
        <v>Yes</v>
      </c>
    </row>
    <row r="7" spans="1:21" ht="15.75" customHeight="1" x14ac:dyDescent="0.2">
      <c r="A7" s="36" t="s">
        <v>177</v>
      </c>
      <c r="B7" s="49" t="s">
        <v>178</v>
      </c>
      <c r="C7" s="50" t="s">
        <v>146</v>
      </c>
      <c r="D7" s="50">
        <v>5</v>
      </c>
      <c r="E7" s="50">
        <v>5</v>
      </c>
      <c r="F7" s="50">
        <v>5</v>
      </c>
      <c r="G7" s="50">
        <v>5</v>
      </c>
      <c r="H7" s="50">
        <v>4</v>
      </c>
      <c r="I7" s="50">
        <v>5</v>
      </c>
      <c r="J7" s="50">
        <v>4</v>
      </c>
      <c r="K7" s="50">
        <v>4</v>
      </c>
      <c r="L7" s="50">
        <v>5</v>
      </c>
      <c r="M7" s="51">
        <f t="shared" si="0"/>
        <v>5</v>
      </c>
      <c r="N7" s="51">
        <f t="shared" si="1"/>
        <v>1</v>
      </c>
      <c r="O7" s="51">
        <f t="shared" si="2"/>
        <v>0.5</v>
      </c>
      <c r="P7" s="52">
        <f t="shared" si="3"/>
        <v>0.66666666666666663</v>
      </c>
      <c r="Q7" s="52">
        <f t="shared" si="4"/>
        <v>0.33333333333333331</v>
      </c>
      <c r="R7" s="52">
        <f t="shared" si="5"/>
        <v>0</v>
      </c>
      <c r="S7" s="52">
        <f t="shared" si="6"/>
        <v>0</v>
      </c>
      <c r="T7" s="52">
        <f t="shared" si="7"/>
        <v>0</v>
      </c>
      <c r="U7" s="50" t="str">
        <f t="shared" si="8"/>
        <v>Yes</v>
      </c>
    </row>
    <row r="8" spans="1:21" ht="15.75" customHeight="1" x14ac:dyDescent="0.2">
      <c r="A8" s="36" t="s">
        <v>179</v>
      </c>
      <c r="B8" s="49" t="s">
        <v>180</v>
      </c>
      <c r="C8" s="50" t="s">
        <v>146</v>
      </c>
      <c r="D8" s="50">
        <v>3</v>
      </c>
      <c r="E8" s="50">
        <v>5</v>
      </c>
      <c r="F8" s="50">
        <v>5</v>
      </c>
      <c r="G8" s="50">
        <v>5</v>
      </c>
      <c r="H8" s="50">
        <v>3</v>
      </c>
      <c r="I8" s="50">
        <v>5</v>
      </c>
      <c r="J8" s="50">
        <v>4</v>
      </c>
      <c r="K8" s="50">
        <v>5</v>
      </c>
      <c r="L8" s="50">
        <v>5</v>
      </c>
      <c r="M8" s="51">
        <f t="shared" si="0"/>
        <v>5</v>
      </c>
      <c r="N8" s="51">
        <f t="shared" si="1"/>
        <v>1</v>
      </c>
      <c r="O8" s="51">
        <f t="shared" si="2"/>
        <v>0.88191710368819731</v>
      </c>
      <c r="P8" s="52">
        <f t="shared" si="3"/>
        <v>0.66666666666666663</v>
      </c>
      <c r="Q8" s="52">
        <f t="shared" si="4"/>
        <v>0.1111111111111111</v>
      </c>
      <c r="R8" s="52">
        <f t="shared" si="5"/>
        <v>0.22222222222222221</v>
      </c>
      <c r="S8" s="52">
        <f t="shared" si="6"/>
        <v>0</v>
      </c>
      <c r="T8" s="52">
        <f t="shared" si="7"/>
        <v>0</v>
      </c>
      <c r="U8" s="50" t="str">
        <f t="shared" si="8"/>
        <v>Yes</v>
      </c>
    </row>
    <row r="9" spans="1:21" ht="15.75" customHeight="1" x14ac:dyDescent="0.2">
      <c r="A9" s="36" t="s">
        <v>181</v>
      </c>
      <c r="B9" s="49" t="s">
        <v>182</v>
      </c>
      <c r="C9" s="50" t="s">
        <v>146</v>
      </c>
      <c r="D9" s="50">
        <v>5</v>
      </c>
      <c r="E9" s="50">
        <v>5</v>
      </c>
      <c r="F9" s="50">
        <v>4</v>
      </c>
      <c r="G9" s="50">
        <v>5</v>
      </c>
      <c r="H9" s="50">
        <v>4</v>
      </c>
      <c r="I9" s="50">
        <v>5</v>
      </c>
      <c r="J9" s="50">
        <v>5</v>
      </c>
      <c r="K9" s="50">
        <v>5</v>
      </c>
      <c r="L9" s="50">
        <v>5</v>
      </c>
      <c r="M9" s="51">
        <f t="shared" si="0"/>
        <v>5</v>
      </c>
      <c r="N9" s="51">
        <f t="shared" si="1"/>
        <v>0</v>
      </c>
      <c r="O9" s="51">
        <f t="shared" si="2"/>
        <v>0.44095855184409838</v>
      </c>
      <c r="P9" s="52">
        <f t="shared" si="3"/>
        <v>0.77777777777777779</v>
      </c>
      <c r="Q9" s="52">
        <f t="shared" si="4"/>
        <v>0.22222222222222221</v>
      </c>
      <c r="R9" s="52">
        <f t="shared" si="5"/>
        <v>0</v>
      </c>
      <c r="S9" s="52">
        <f t="shared" si="6"/>
        <v>0</v>
      </c>
      <c r="T9" s="52">
        <f t="shared" si="7"/>
        <v>0</v>
      </c>
      <c r="U9" s="50" t="str">
        <f t="shared" si="8"/>
        <v>Yes</v>
      </c>
    </row>
    <row r="10" spans="1:21" ht="15.75" customHeight="1" x14ac:dyDescent="0.2">
      <c r="A10" s="36" t="s">
        <v>183</v>
      </c>
      <c r="B10" s="49" t="s">
        <v>184</v>
      </c>
      <c r="C10" s="50" t="s">
        <v>146</v>
      </c>
      <c r="D10" s="50">
        <v>5</v>
      </c>
      <c r="E10" s="50">
        <v>2</v>
      </c>
      <c r="F10" s="50">
        <v>5</v>
      </c>
      <c r="G10" s="50">
        <v>4</v>
      </c>
      <c r="H10" s="50">
        <v>5</v>
      </c>
      <c r="I10" s="50">
        <v>5</v>
      </c>
      <c r="J10" s="50">
        <v>5</v>
      </c>
      <c r="K10" s="50">
        <v>5</v>
      </c>
      <c r="L10" s="50">
        <v>5</v>
      </c>
      <c r="M10" s="51">
        <f t="shared" si="0"/>
        <v>5</v>
      </c>
      <c r="N10" s="51">
        <f t="shared" si="1"/>
        <v>0</v>
      </c>
      <c r="O10" s="51">
        <f t="shared" si="2"/>
        <v>1.0137937550497036</v>
      </c>
      <c r="P10" s="52">
        <f t="shared" si="3"/>
        <v>0.77777777777777779</v>
      </c>
      <c r="Q10" s="52">
        <f t="shared" si="4"/>
        <v>0.1111111111111111</v>
      </c>
      <c r="R10" s="52">
        <f t="shared" si="5"/>
        <v>0</v>
      </c>
      <c r="S10" s="52">
        <f t="shared" si="6"/>
        <v>0.1111111111111111</v>
      </c>
      <c r="T10" s="52">
        <f t="shared" si="7"/>
        <v>0</v>
      </c>
      <c r="U10" s="50" t="str">
        <f t="shared" si="8"/>
        <v>Yes</v>
      </c>
    </row>
    <row r="11" spans="1:21" ht="15.75" customHeight="1" x14ac:dyDescent="0.2">
      <c r="A11" s="36" t="s">
        <v>185</v>
      </c>
      <c r="B11" s="49" t="s">
        <v>186</v>
      </c>
      <c r="C11" s="50" t="s">
        <v>146</v>
      </c>
      <c r="D11" s="50">
        <v>4</v>
      </c>
      <c r="E11" s="50">
        <v>5</v>
      </c>
      <c r="F11" s="50">
        <v>5</v>
      </c>
      <c r="G11" s="50">
        <v>4</v>
      </c>
      <c r="H11" s="50">
        <v>2</v>
      </c>
      <c r="I11" s="50">
        <v>2</v>
      </c>
      <c r="J11" s="50">
        <v>5</v>
      </c>
      <c r="K11" s="50">
        <v>5</v>
      </c>
      <c r="L11" s="50">
        <v>5</v>
      </c>
      <c r="M11" s="51">
        <f t="shared" si="0"/>
        <v>5</v>
      </c>
      <c r="N11" s="51">
        <f t="shared" si="1"/>
        <v>1</v>
      </c>
      <c r="O11" s="51">
        <f t="shared" si="2"/>
        <v>1.2692955176439846</v>
      </c>
      <c r="P11" s="52">
        <f t="shared" si="3"/>
        <v>0.55555555555555558</v>
      </c>
      <c r="Q11" s="52">
        <f t="shared" si="4"/>
        <v>0.22222222222222221</v>
      </c>
      <c r="R11" s="52">
        <f t="shared" si="5"/>
        <v>0</v>
      </c>
      <c r="S11" s="52">
        <f t="shared" si="6"/>
        <v>0.22222222222222221</v>
      </c>
      <c r="T11" s="52">
        <f t="shared" si="7"/>
        <v>0</v>
      </c>
      <c r="U11" s="50" t="str">
        <f t="shared" si="8"/>
        <v>Yes</v>
      </c>
    </row>
    <row r="12" spans="1:21" ht="15.75" customHeight="1" x14ac:dyDescent="0.2">
      <c r="A12" s="36" t="s">
        <v>187</v>
      </c>
      <c r="B12" s="49" t="s">
        <v>188</v>
      </c>
      <c r="C12" s="50" t="s">
        <v>146</v>
      </c>
      <c r="D12" s="50">
        <v>4</v>
      </c>
      <c r="E12" s="50">
        <v>5</v>
      </c>
      <c r="F12" s="50">
        <v>5</v>
      </c>
      <c r="G12" s="50">
        <v>5</v>
      </c>
      <c r="H12" s="50">
        <v>2</v>
      </c>
      <c r="I12" s="50">
        <v>5</v>
      </c>
      <c r="J12" s="50">
        <v>5</v>
      </c>
      <c r="K12" s="50">
        <v>5</v>
      </c>
      <c r="L12" s="50">
        <v>5</v>
      </c>
      <c r="M12" s="51">
        <f t="shared" si="0"/>
        <v>5</v>
      </c>
      <c r="N12" s="51">
        <f t="shared" si="1"/>
        <v>0</v>
      </c>
      <c r="O12" s="51">
        <f t="shared" si="2"/>
        <v>1.0137937550497036</v>
      </c>
      <c r="P12" s="52">
        <f t="shared" si="3"/>
        <v>0.77777777777777779</v>
      </c>
      <c r="Q12" s="52">
        <f t="shared" si="4"/>
        <v>0.1111111111111111</v>
      </c>
      <c r="R12" s="52">
        <f t="shared" si="5"/>
        <v>0</v>
      </c>
      <c r="S12" s="52">
        <f t="shared" si="6"/>
        <v>0.1111111111111111</v>
      </c>
      <c r="T12" s="52">
        <f t="shared" si="7"/>
        <v>0</v>
      </c>
      <c r="U12" s="50" t="str">
        <f t="shared" si="8"/>
        <v>Yes</v>
      </c>
    </row>
    <row r="13" spans="1:21" ht="15.75" customHeight="1" x14ac:dyDescent="0.2">
      <c r="A13" s="36" t="s">
        <v>189</v>
      </c>
      <c r="B13" s="49" t="s">
        <v>190</v>
      </c>
      <c r="C13" s="50" t="s">
        <v>146</v>
      </c>
      <c r="D13" s="50">
        <v>4</v>
      </c>
      <c r="E13" s="50">
        <v>5</v>
      </c>
      <c r="F13" s="50">
        <v>5</v>
      </c>
      <c r="G13" s="50">
        <v>5</v>
      </c>
      <c r="H13" s="50">
        <v>5</v>
      </c>
      <c r="I13" s="50">
        <v>3</v>
      </c>
      <c r="J13" s="50">
        <v>3</v>
      </c>
      <c r="K13" s="50">
        <v>2</v>
      </c>
      <c r="L13" s="50">
        <v>5</v>
      </c>
      <c r="M13" s="51">
        <f t="shared" si="0"/>
        <v>5</v>
      </c>
      <c r="N13" s="51">
        <f t="shared" si="1"/>
        <v>2</v>
      </c>
      <c r="O13" s="51">
        <f t="shared" si="2"/>
        <v>1.1666666666666665</v>
      </c>
      <c r="P13" s="52">
        <f t="shared" si="3"/>
        <v>0.55555555555555558</v>
      </c>
      <c r="Q13" s="52">
        <f t="shared" si="4"/>
        <v>0.1111111111111111</v>
      </c>
      <c r="R13" s="52">
        <f t="shared" si="5"/>
        <v>0.22222222222222221</v>
      </c>
      <c r="S13" s="52">
        <f t="shared" si="6"/>
        <v>0.1111111111111111</v>
      </c>
      <c r="T13" s="52">
        <f t="shared" si="7"/>
        <v>0</v>
      </c>
      <c r="U13" s="50" t="str">
        <f t="shared" si="8"/>
        <v>No</v>
      </c>
    </row>
    <row r="14" spans="1:21" ht="15.75" customHeight="1" x14ac:dyDescent="0.2">
      <c r="A14" s="36" t="s">
        <v>191</v>
      </c>
      <c r="B14" s="49" t="s">
        <v>192</v>
      </c>
      <c r="C14" s="50" t="s">
        <v>146</v>
      </c>
      <c r="D14" s="50">
        <v>5</v>
      </c>
      <c r="E14" s="50">
        <v>5</v>
      </c>
      <c r="F14" s="50">
        <v>2</v>
      </c>
      <c r="G14" s="50">
        <v>5</v>
      </c>
      <c r="H14" s="50">
        <v>5</v>
      </c>
      <c r="I14" s="50">
        <v>5</v>
      </c>
      <c r="J14" s="50">
        <v>5</v>
      </c>
      <c r="K14" s="50">
        <v>5</v>
      </c>
      <c r="L14" s="50">
        <v>5</v>
      </c>
      <c r="M14" s="51">
        <f t="shared" si="0"/>
        <v>5</v>
      </c>
      <c r="N14" s="51">
        <f t="shared" si="1"/>
        <v>0</v>
      </c>
      <c r="O14" s="51">
        <f t="shared" si="2"/>
        <v>1</v>
      </c>
      <c r="P14" s="52">
        <f t="shared" si="3"/>
        <v>0.88888888888888884</v>
      </c>
      <c r="Q14" s="52">
        <f t="shared" si="4"/>
        <v>0</v>
      </c>
      <c r="R14" s="52">
        <f t="shared" si="5"/>
        <v>0</v>
      </c>
      <c r="S14" s="52">
        <f t="shared" si="6"/>
        <v>0.1111111111111111</v>
      </c>
      <c r="T14" s="52">
        <f t="shared" si="7"/>
        <v>0</v>
      </c>
      <c r="U14" s="50" t="str">
        <f t="shared" si="8"/>
        <v>Yes</v>
      </c>
    </row>
    <row r="15" spans="1:21" ht="15.75" customHeight="1" x14ac:dyDescent="0.2">
      <c r="A15" s="36" t="s">
        <v>193</v>
      </c>
      <c r="B15" s="49" t="s">
        <v>194</v>
      </c>
      <c r="C15" s="50" t="s">
        <v>146</v>
      </c>
      <c r="D15" s="50">
        <v>4</v>
      </c>
      <c r="E15" s="50">
        <v>5</v>
      </c>
      <c r="F15" s="50">
        <v>2</v>
      </c>
      <c r="G15" s="50">
        <v>4</v>
      </c>
      <c r="H15" s="50">
        <v>4</v>
      </c>
      <c r="I15" s="50">
        <v>2</v>
      </c>
      <c r="J15" s="50">
        <v>4</v>
      </c>
      <c r="K15" s="50">
        <v>5</v>
      </c>
      <c r="L15" s="50">
        <v>1</v>
      </c>
      <c r="M15" s="51">
        <f t="shared" si="0"/>
        <v>4</v>
      </c>
      <c r="N15" s="51">
        <f t="shared" si="1"/>
        <v>2</v>
      </c>
      <c r="O15" s="51">
        <f t="shared" si="2"/>
        <v>1.4240006242195888</v>
      </c>
      <c r="P15" s="52">
        <f t="shared" si="3"/>
        <v>0.22222222222222221</v>
      </c>
      <c r="Q15" s="52">
        <f t="shared" si="4"/>
        <v>0.44444444444444442</v>
      </c>
      <c r="R15" s="52">
        <f t="shared" si="5"/>
        <v>0</v>
      </c>
      <c r="S15" s="52">
        <f t="shared" si="6"/>
        <v>0.22222222222222221</v>
      </c>
      <c r="T15" s="52">
        <f t="shared" si="7"/>
        <v>0.1111111111111111</v>
      </c>
      <c r="U15" s="50" t="str">
        <f t="shared" si="8"/>
        <v>No</v>
      </c>
    </row>
    <row r="16" spans="1:21" ht="15.75" customHeight="1" x14ac:dyDescent="0.2">
      <c r="A16" s="36" t="s">
        <v>195</v>
      </c>
      <c r="B16" s="49" t="s">
        <v>196</v>
      </c>
      <c r="C16" s="50" t="s">
        <v>146</v>
      </c>
      <c r="D16" s="50">
        <v>4</v>
      </c>
      <c r="E16" s="50">
        <v>5</v>
      </c>
      <c r="F16" s="50">
        <v>5</v>
      </c>
      <c r="G16" s="50">
        <v>5</v>
      </c>
      <c r="H16" s="50">
        <v>5</v>
      </c>
      <c r="I16" s="50">
        <v>5</v>
      </c>
      <c r="J16" s="50">
        <v>5</v>
      </c>
      <c r="K16" s="50">
        <v>4</v>
      </c>
      <c r="L16" s="50">
        <v>5</v>
      </c>
      <c r="M16" s="51">
        <f t="shared" si="0"/>
        <v>5</v>
      </c>
      <c r="N16" s="51">
        <f t="shared" si="1"/>
        <v>0</v>
      </c>
      <c r="O16" s="51">
        <f t="shared" si="2"/>
        <v>0.44095855184409838</v>
      </c>
      <c r="P16" s="52">
        <f t="shared" si="3"/>
        <v>0.77777777777777779</v>
      </c>
      <c r="Q16" s="52">
        <f t="shared" si="4"/>
        <v>0.22222222222222221</v>
      </c>
      <c r="R16" s="52">
        <f t="shared" si="5"/>
        <v>0</v>
      </c>
      <c r="S16" s="52">
        <f t="shared" si="6"/>
        <v>0</v>
      </c>
      <c r="T16" s="52">
        <f t="shared" si="7"/>
        <v>0</v>
      </c>
      <c r="U16" s="50" t="str">
        <f t="shared" si="8"/>
        <v>Yes</v>
      </c>
    </row>
    <row r="17" spans="1:21" ht="15.75" customHeight="1" x14ac:dyDescent="0.2">
      <c r="A17" s="36" t="s">
        <v>197</v>
      </c>
      <c r="B17" s="49" t="s">
        <v>198</v>
      </c>
      <c r="C17" s="50" t="s">
        <v>146</v>
      </c>
      <c r="D17" s="50">
        <v>4</v>
      </c>
      <c r="E17" s="50">
        <v>5</v>
      </c>
      <c r="F17" s="50">
        <v>5</v>
      </c>
      <c r="G17" s="50">
        <v>4</v>
      </c>
      <c r="H17" s="50">
        <v>5</v>
      </c>
      <c r="I17" s="50">
        <v>5</v>
      </c>
      <c r="J17" s="50">
        <v>4</v>
      </c>
      <c r="K17" s="50">
        <v>4</v>
      </c>
      <c r="L17" s="50">
        <v>5</v>
      </c>
      <c r="M17" s="51">
        <f t="shared" si="0"/>
        <v>5</v>
      </c>
      <c r="N17" s="51">
        <f t="shared" si="1"/>
        <v>1</v>
      </c>
      <c r="O17" s="51">
        <f t="shared" si="2"/>
        <v>0.52704627669473059</v>
      </c>
      <c r="P17" s="52">
        <f t="shared" si="3"/>
        <v>0.55555555555555558</v>
      </c>
      <c r="Q17" s="52">
        <f t="shared" si="4"/>
        <v>0.44444444444444442</v>
      </c>
      <c r="R17" s="52">
        <f t="shared" si="5"/>
        <v>0</v>
      </c>
      <c r="S17" s="52">
        <f t="shared" si="6"/>
        <v>0</v>
      </c>
      <c r="T17" s="52">
        <f t="shared" si="7"/>
        <v>0</v>
      </c>
      <c r="U17" s="50" t="str">
        <f t="shared" si="8"/>
        <v>Yes</v>
      </c>
    </row>
    <row r="18" spans="1:21" ht="15.75" customHeight="1" x14ac:dyDescent="0.2">
      <c r="A18" s="36"/>
      <c r="B18" s="53"/>
      <c r="C18" s="36"/>
      <c r="D18" s="36"/>
      <c r="E18" s="36"/>
      <c r="F18" s="36"/>
      <c r="G18" s="36"/>
      <c r="H18" s="36"/>
      <c r="I18" s="36"/>
      <c r="J18" s="36"/>
      <c r="K18" s="36"/>
      <c r="L18" s="36"/>
      <c r="M18" s="54"/>
      <c r="N18" s="54"/>
      <c r="O18" s="54"/>
      <c r="P18" s="36"/>
      <c r="Q18" s="36"/>
      <c r="R18" s="36"/>
      <c r="S18" s="36"/>
      <c r="T18" s="36"/>
      <c r="U18" s="36"/>
    </row>
    <row r="19" spans="1:21" ht="15.75" customHeight="1" x14ac:dyDescent="0.2">
      <c r="A19" s="36"/>
      <c r="C19" s="36"/>
      <c r="D19" s="36"/>
      <c r="E19" s="36"/>
      <c r="F19" s="36"/>
      <c r="G19" s="36"/>
      <c r="H19" s="36"/>
      <c r="I19" s="36"/>
      <c r="J19" s="36"/>
      <c r="K19" s="36"/>
      <c r="L19" s="36"/>
      <c r="M19" s="54"/>
      <c r="N19" s="54"/>
      <c r="O19" s="54"/>
      <c r="P19" s="36"/>
      <c r="Q19" s="36"/>
      <c r="R19" s="36"/>
      <c r="S19" s="36"/>
      <c r="T19" s="36"/>
      <c r="U19" s="36"/>
    </row>
    <row r="20" spans="1:21" ht="15.75" customHeight="1" x14ac:dyDescent="0.2">
      <c r="A20" s="65" t="s">
        <v>167</v>
      </c>
      <c r="B20" s="57"/>
      <c r="C20" s="57"/>
      <c r="D20" s="57"/>
      <c r="E20" s="57"/>
      <c r="F20" s="57"/>
      <c r="G20" s="57"/>
      <c r="H20" s="57"/>
      <c r="I20" s="57"/>
      <c r="J20" s="57"/>
      <c r="K20" s="57"/>
      <c r="L20" s="57"/>
      <c r="M20" s="57"/>
      <c r="N20" s="57"/>
      <c r="O20" s="57"/>
      <c r="P20" s="57"/>
      <c r="Q20" s="57"/>
      <c r="R20" s="57"/>
      <c r="S20" s="57"/>
      <c r="T20" s="57"/>
      <c r="U20" s="57"/>
    </row>
    <row r="21" spans="1:21" ht="15.75" customHeight="1" x14ac:dyDescent="0.2">
      <c r="A21" s="47" t="s">
        <v>168</v>
      </c>
      <c r="B21" s="19" t="s">
        <v>97</v>
      </c>
      <c r="C21" s="19" t="s">
        <v>47</v>
      </c>
      <c r="D21" s="19" t="s">
        <v>52</v>
      </c>
      <c r="E21" s="19" t="s">
        <v>56</v>
      </c>
      <c r="F21" s="19" t="s">
        <v>59</v>
      </c>
      <c r="G21" s="19" t="s">
        <v>62</v>
      </c>
      <c r="H21" s="19" t="s">
        <v>65</v>
      </c>
      <c r="I21" s="19" t="s">
        <v>68</v>
      </c>
      <c r="J21" s="19" t="s">
        <v>71</v>
      </c>
      <c r="K21" s="19" t="s">
        <v>74</v>
      </c>
      <c r="L21" s="19" t="s">
        <v>77</v>
      </c>
      <c r="M21" s="19" t="s">
        <v>115</v>
      </c>
      <c r="N21" s="19" t="s">
        <v>116</v>
      </c>
      <c r="O21" s="48" t="s">
        <v>117</v>
      </c>
      <c r="P21" s="19" t="s">
        <v>118</v>
      </c>
      <c r="Q21" s="19" t="s">
        <v>119</v>
      </c>
      <c r="R21" s="19" t="s">
        <v>120</v>
      </c>
      <c r="S21" s="19" t="s">
        <v>121</v>
      </c>
      <c r="T21" s="19" t="s">
        <v>117</v>
      </c>
      <c r="U21" s="19" t="s">
        <v>122</v>
      </c>
    </row>
    <row r="22" spans="1:21" ht="15.75" customHeight="1" x14ac:dyDescent="0.2">
      <c r="A22" s="36" t="s">
        <v>169</v>
      </c>
      <c r="B22" s="49" t="s">
        <v>170</v>
      </c>
      <c r="C22" s="50" t="s">
        <v>146</v>
      </c>
      <c r="D22" s="50">
        <v>5</v>
      </c>
      <c r="E22" s="50">
        <v>5</v>
      </c>
      <c r="F22" s="50">
        <v>5</v>
      </c>
      <c r="G22" s="50">
        <v>5</v>
      </c>
      <c r="H22" s="50">
        <v>5</v>
      </c>
      <c r="I22" s="50">
        <v>5</v>
      </c>
      <c r="J22" s="50">
        <v>5</v>
      </c>
      <c r="K22" s="50">
        <v>5</v>
      </c>
      <c r="L22" s="50">
        <v>5</v>
      </c>
      <c r="M22" s="51">
        <f t="shared" ref="M22:M36" si="9">MODE(C22:L22)</f>
        <v>5</v>
      </c>
      <c r="N22" s="51">
        <f t="shared" ref="N22:N36" si="10">QUARTILE(D22:L22,3) - QUARTILE(D22:L22,1)</f>
        <v>0</v>
      </c>
      <c r="O22" s="51">
        <f t="shared" ref="O22:O36" si="11">STDEV(D22:L22)</f>
        <v>0</v>
      </c>
      <c r="P22" s="52">
        <f t="shared" ref="P22:P36" si="12">COUNTIF(D22:L22,5)/9</f>
        <v>1</v>
      </c>
      <c r="Q22" s="52">
        <f t="shared" ref="Q22:Q36" si="13">COUNTIF(D22:L22,4)/9</f>
        <v>0</v>
      </c>
      <c r="R22" s="52">
        <f t="shared" ref="R22:R36" si="14">COUNTIF(D22:L22,3)/9</f>
        <v>0</v>
      </c>
      <c r="S22" s="52">
        <f t="shared" ref="S22:S36" si="15">COUNTIF(D22:L22,2)/9</f>
        <v>0</v>
      </c>
      <c r="T22" s="52">
        <f t="shared" ref="T22:T36" si="16">COUNTIF(D22:L22,1)/9</f>
        <v>0</v>
      </c>
      <c r="U22" s="50" t="str">
        <f t="shared" ref="U22:U36" si="17">IF(AND(N22&lt;=1,O22&lt;=1.5),"Yes","No")</f>
        <v>Yes</v>
      </c>
    </row>
    <row r="23" spans="1:21" ht="15.75" customHeight="1" x14ac:dyDescent="0.2">
      <c r="A23" s="36" t="s">
        <v>171</v>
      </c>
      <c r="B23" s="49" t="s">
        <v>172</v>
      </c>
      <c r="C23" s="50" t="s">
        <v>146</v>
      </c>
      <c r="D23" s="50">
        <v>5</v>
      </c>
      <c r="E23" s="50">
        <v>5</v>
      </c>
      <c r="F23" s="50">
        <v>5</v>
      </c>
      <c r="G23" s="50">
        <v>5</v>
      </c>
      <c r="H23" s="50">
        <v>5</v>
      </c>
      <c r="I23" s="50">
        <v>5</v>
      </c>
      <c r="J23" s="50">
        <v>5</v>
      </c>
      <c r="K23" s="50">
        <v>5</v>
      </c>
      <c r="L23" s="50">
        <v>5</v>
      </c>
      <c r="M23" s="51">
        <f t="shared" si="9"/>
        <v>5</v>
      </c>
      <c r="N23" s="51">
        <f t="shared" si="10"/>
        <v>0</v>
      </c>
      <c r="O23" s="51">
        <f t="shared" si="11"/>
        <v>0</v>
      </c>
      <c r="P23" s="52">
        <f t="shared" si="12"/>
        <v>1</v>
      </c>
      <c r="Q23" s="52">
        <f t="shared" si="13"/>
        <v>0</v>
      </c>
      <c r="R23" s="52">
        <f t="shared" si="14"/>
        <v>0</v>
      </c>
      <c r="S23" s="52">
        <f t="shared" si="15"/>
        <v>0</v>
      </c>
      <c r="T23" s="52">
        <f t="shared" si="16"/>
        <v>0</v>
      </c>
      <c r="U23" s="50" t="str">
        <f t="shared" si="17"/>
        <v>Yes</v>
      </c>
    </row>
    <row r="24" spans="1:21" ht="15.75" customHeight="1" x14ac:dyDescent="0.2">
      <c r="A24" s="36" t="s">
        <v>173</v>
      </c>
      <c r="B24" s="49" t="s">
        <v>174</v>
      </c>
      <c r="C24" s="50" t="s">
        <v>146</v>
      </c>
      <c r="D24" s="50">
        <v>5</v>
      </c>
      <c r="E24" s="50">
        <v>5</v>
      </c>
      <c r="F24" s="50">
        <v>2</v>
      </c>
      <c r="G24" s="50">
        <v>4</v>
      </c>
      <c r="H24" s="50">
        <v>4</v>
      </c>
      <c r="I24" s="50">
        <v>5</v>
      </c>
      <c r="J24" s="50">
        <v>5</v>
      </c>
      <c r="K24" s="50">
        <v>5</v>
      </c>
      <c r="L24" s="50">
        <v>2</v>
      </c>
      <c r="M24" s="51">
        <f t="shared" si="9"/>
        <v>5</v>
      </c>
      <c r="N24" s="51">
        <f t="shared" si="10"/>
        <v>1</v>
      </c>
      <c r="O24" s="51">
        <f t="shared" si="11"/>
        <v>1.2692955176439846</v>
      </c>
      <c r="P24" s="52">
        <f t="shared" si="12"/>
        <v>0.55555555555555558</v>
      </c>
      <c r="Q24" s="52">
        <f t="shared" si="13"/>
        <v>0.22222222222222221</v>
      </c>
      <c r="R24" s="52">
        <f t="shared" si="14"/>
        <v>0</v>
      </c>
      <c r="S24" s="52">
        <f t="shared" si="15"/>
        <v>0.22222222222222221</v>
      </c>
      <c r="T24" s="52">
        <f t="shared" si="16"/>
        <v>0</v>
      </c>
      <c r="U24" s="50" t="str">
        <f t="shared" si="17"/>
        <v>Yes</v>
      </c>
    </row>
    <row r="25" spans="1:21" ht="15.75" customHeight="1" x14ac:dyDescent="0.2">
      <c r="A25" s="36" t="s">
        <v>175</v>
      </c>
      <c r="B25" s="49" t="s">
        <v>176</v>
      </c>
      <c r="C25" s="50" t="s">
        <v>146</v>
      </c>
      <c r="D25" s="50">
        <v>4</v>
      </c>
      <c r="E25" s="50">
        <v>5</v>
      </c>
      <c r="F25" s="50">
        <v>2</v>
      </c>
      <c r="G25" s="50">
        <v>4</v>
      </c>
      <c r="H25" s="50">
        <v>4</v>
      </c>
      <c r="I25" s="50">
        <v>4</v>
      </c>
      <c r="J25" s="50">
        <v>4</v>
      </c>
      <c r="K25" s="50">
        <v>5</v>
      </c>
      <c r="L25" s="50">
        <v>5</v>
      </c>
      <c r="M25" s="51">
        <f t="shared" si="9"/>
        <v>4</v>
      </c>
      <c r="N25" s="51">
        <f t="shared" si="10"/>
        <v>1</v>
      </c>
      <c r="O25" s="51">
        <f t="shared" si="11"/>
        <v>0.92796072713833677</v>
      </c>
      <c r="P25" s="52">
        <f t="shared" si="12"/>
        <v>0.33333333333333331</v>
      </c>
      <c r="Q25" s="52">
        <f t="shared" si="13"/>
        <v>0.55555555555555558</v>
      </c>
      <c r="R25" s="52">
        <f t="shared" si="14"/>
        <v>0</v>
      </c>
      <c r="S25" s="52">
        <f t="shared" si="15"/>
        <v>0.1111111111111111</v>
      </c>
      <c r="T25" s="52">
        <f t="shared" si="16"/>
        <v>0</v>
      </c>
      <c r="U25" s="50" t="str">
        <f t="shared" si="17"/>
        <v>Yes</v>
      </c>
    </row>
    <row r="26" spans="1:21" ht="15.75" customHeight="1" x14ac:dyDescent="0.2">
      <c r="A26" s="36" t="s">
        <v>177</v>
      </c>
      <c r="B26" s="49" t="s">
        <v>178</v>
      </c>
      <c r="C26" s="50" t="s">
        <v>146</v>
      </c>
      <c r="D26" s="50">
        <v>5</v>
      </c>
      <c r="E26" s="50">
        <v>5</v>
      </c>
      <c r="F26" s="50">
        <v>5</v>
      </c>
      <c r="G26" s="50">
        <v>5</v>
      </c>
      <c r="H26" s="50">
        <v>4</v>
      </c>
      <c r="I26" s="50">
        <v>5</v>
      </c>
      <c r="J26" s="50">
        <v>4</v>
      </c>
      <c r="K26" s="50">
        <v>4</v>
      </c>
      <c r="L26" s="50">
        <v>5</v>
      </c>
      <c r="M26" s="51">
        <f t="shared" si="9"/>
        <v>5</v>
      </c>
      <c r="N26" s="51">
        <f t="shared" si="10"/>
        <v>1</v>
      </c>
      <c r="O26" s="51">
        <f t="shared" si="11"/>
        <v>0.5</v>
      </c>
      <c r="P26" s="52">
        <f t="shared" si="12"/>
        <v>0.66666666666666663</v>
      </c>
      <c r="Q26" s="52">
        <f t="shared" si="13"/>
        <v>0.33333333333333331</v>
      </c>
      <c r="R26" s="52">
        <f t="shared" si="14"/>
        <v>0</v>
      </c>
      <c r="S26" s="52">
        <f t="shared" si="15"/>
        <v>0</v>
      </c>
      <c r="T26" s="52">
        <f t="shared" si="16"/>
        <v>0</v>
      </c>
      <c r="U26" s="50" t="str">
        <f t="shared" si="17"/>
        <v>Yes</v>
      </c>
    </row>
    <row r="27" spans="1:21" ht="15.75" customHeight="1" x14ac:dyDescent="0.2">
      <c r="A27" s="36" t="s">
        <v>179</v>
      </c>
      <c r="B27" s="49" t="s">
        <v>180</v>
      </c>
      <c r="C27" s="50" t="s">
        <v>146</v>
      </c>
      <c r="D27" s="50">
        <v>3</v>
      </c>
      <c r="E27" s="50">
        <v>5</v>
      </c>
      <c r="F27" s="50">
        <v>5</v>
      </c>
      <c r="G27" s="50">
        <v>5</v>
      </c>
      <c r="H27" s="50">
        <v>3</v>
      </c>
      <c r="I27" s="50">
        <v>5</v>
      </c>
      <c r="J27" s="50">
        <v>4</v>
      </c>
      <c r="K27" s="50">
        <v>5</v>
      </c>
      <c r="L27" s="50">
        <v>5</v>
      </c>
      <c r="M27" s="51">
        <f t="shared" si="9"/>
        <v>5</v>
      </c>
      <c r="N27" s="51">
        <f t="shared" si="10"/>
        <v>1</v>
      </c>
      <c r="O27" s="51">
        <f t="shared" si="11"/>
        <v>0.88191710368819731</v>
      </c>
      <c r="P27" s="52">
        <f t="shared" si="12"/>
        <v>0.66666666666666663</v>
      </c>
      <c r="Q27" s="52">
        <f t="shared" si="13"/>
        <v>0.1111111111111111</v>
      </c>
      <c r="R27" s="52">
        <f t="shared" si="14"/>
        <v>0.22222222222222221</v>
      </c>
      <c r="S27" s="52">
        <f t="shared" si="15"/>
        <v>0</v>
      </c>
      <c r="T27" s="52">
        <f t="shared" si="16"/>
        <v>0</v>
      </c>
      <c r="U27" s="50" t="str">
        <f t="shared" si="17"/>
        <v>Yes</v>
      </c>
    </row>
    <row r="28" spans="1:21" ht="15.75" customHeight="1" x14ac:dyDescent="0.2">
      <c r="A28" s="36" t="s">
        <v>181</v>
      </c>
      <c r="B28" s="49" t="s">
        <v>182</v>
      </c>
      <c r="C28" s="50" t="s">
        <v>146</v>
      </c>
      <c r="D28" s="50">
        <v>5</v>
      </c>
      <c r="E28" s="50">
        <v>5</v>
      </c>
      <c r="F28" s="50">
        <v>4</v>
      </c>
      <c r="G28" s="50">
        <v>5</v>
      </c>
      <c r="H28" s="50">
        <v>4</v>
      </c>
      <c r="I28" s="50">
        <v>5</v>
      </c>
      <c r="J28" s="50">
        <v>5</v>
      </c>
      <c r="K28" s="50">
        <v>5</v>
      </c>
      <c r="L28" s="50">
        <v>5</v>
      </c>
      <c r="M28" s="51">
        <f t="shared" si="9"/>
        <v>5</v>
      </c>
      <c r="N28" s="51">
        <f t="shared" si="10"/>
        <v>0</v>
      </c>
      <c r="O28" s="51">
        <f t="shared" si="11"/>
        <v>0.44095855184409838</v>
      </c>
      <c r="P28" s="52">
        <f t="shared" si="12"/>
        <v>0.77777777777777779</v>
      </c>
      <c r="Q28" s="52">
        <f t="shared" si="13"/>
        <v>0.22222222222222221</v>
      </c>
      <c r="R28" s="52">
        <f t="shared" si="14"/>
        <v>0</v>
      </c>
      <c r="S28" s="52">
        <f t="shared" si="15"/>
        <v>0</v>
      </c>
      <c r="T28" s="52">
        <f t="shared" si="16"/>
        <v>0</v>
      </c>
      <c r="U28" s="50" t="str">
        <f t="shared" si="17"/>
        <v>Yes</v>
      </c>
    </row>
    <row r="29" spans="1:21" ht="15.75" customHeight="1" x14ac:dyDescent="0.2">
      <c r="A29" s="36" t="s">
        <v>183</v>
      </c>
      <c r="B29" s="49" t="s">
        <v>184</v>
      </c>
      <c r="C29" s="50" t="s">
        <v>146</v>
      </c>
      <c r="D29" s="50">
        <v>5</v>
      </c>
      <c r="E29" s="50">
        <v>2</v>
      </c>
      <c r="F29" s="50">
        <v>5</v>
      </c>
      <c r="G29" s="50">
        <v>4</v>
      </c>
      <c r="H29" s="50">
        <v>5</v>
      </c>
      <c r="I29" s="50">
        <v>5</v>
      </c>
      <c r="J29" s="50">
        <v>5</v>
      </c>
      <c r="K29" s="50">
        <v>5</v>
      </c>
      <c r="L29" s="50">
        <v>5</v>
      </c>
      <c r="M29" s="51">
        <f t="shared" si="9"/>
        <v>5</v>
      </c>
      <c r="N29" s="51">
        <f t="shared" si="10"/>
        <v>0</v>
      </c>
      <c r="O29" s="51">
        <f t="shared" si="11"/>
        <v>1.0137937550497036</v>
      </c>
      <c r="P29" s="52">
        <f t="shared" si="12"/>
        <v>0.77777777777777779</v>
      </c>
      <c r="Q29" s="52">
        <f t="shared" si="13"/>
        <v>0.1111111111111111</v>
      </c>
      <c r="R29" s="52">
        <f t="shared" si="14"/>
        <v>0</v>
      </c>
      <c r="S29" s="52">
        <f t="shared" si="15"/>
        <v>0.1111111111111111</v>
      </c>
      <c r="T29" s="52">
        <f t="shared" si="16"/>
        <v>0</v>
      </c>
      <c r="U29" s="50" t="str">
        <f t="shared" si="17"/>
        <v>Yes</v>
      </c>
    </row>
    <row r="30" spans="1:21" ht="15.75" customHeight="1" x14ac:dyDescent="0.2">
      <c r="A30" s="36" t="s">
        <v>185</v>
      </c>
      <c r="B30" s="49" t="s">
        <v>186</v>
      </c>
      <c r="C30" s="50" t="s">
        <v>146</v>
      </c>
      <c r="D30" s="50">
        <v>4</v>
      </c>
      <c r="E30" s="50">
        <v>5</v>
      </c>
      <c r="F30" s="50">
        <v>5</v>
      </c>
      <c r="G30" s="55">
        <v>2</v>
      </c>
      <c r="H30" s="50">
        <v>2</v>
      </c>
      <c r="I30" s="50">
        <v>4</v>
      </c>
      <c r="J30" s="50">
        <v>5</v>
      </c>
      <c r="K30" s="50">
        <v>5</v>
      </c>
      <c r="L30" s="50">
        <v>5</v>
      </c>
      <c r="M30" s="51">
        <f t="shared" si="9"/>
        <v>5</v>
      </c>
      <c r="N30" s="51">
        <f t="shared" si="10"/>
        <v>1</v>
      </c>
      <c r="O30" s="51">
        <f t="shared" si="11"/>
        <v>1.2692955176439846</v>
      </c>
      <c r="P30" s="52">
        <f t="shared" si="12"/>
        <v>0.55555555555555558</v>
      </c>
      <c r="Q30" s="52">
        <f t="shared" si="13"/>
        <v>0.22222222222222221</v>
      </c>
      <c r="R30" s="52">
        <f t="shared" si="14"/>
        <v>0</v>
      </c>
      <c r="S30" s="52">
        <f t="shared" si="15"/>
        <v>0.22222222222222221</v>
      </c>
      <c r="T30" s="52">
        <f t="shared" si="16"/>
        <v>0</v>
      </c>
      <c r="U30" s="50" t="str">
        <f t="shared" si="17"/>
        <v>Yes</v>
      </c>
    </row>
    <row r="31" spans="1:21" ht="15.75" customHeight="1" x14ac:dyDescent="0.2">
      <c r="A31" s="36" t="s">
        <v>187</v>
      </c>
      <c r="B31" s="49" t="s">
        <v>188</v>
      </c>
      <c r="C31" s="50" t="s">
        <v>146</v>
      </c>
      <c r="D31" s="50">
        <v>4</v>
      </c>
      <c r="E31" s="50">
        <v>5</v>
      </c>
      <c r="F31" s="50">
        <v>5</v>
      </c>
      <c r="G31" s="50">
        <v>5</v>
      </c>
      <c r="H31" s="50">
        <v>2</v>
      </c>
      <c r="I31" s="50">
        <v>5</v>
      </c>
      <c r="J31" s="50">
        <v>5</v>
      </c>
      <c r="K31" s="50">
        <v>5</v>
      </c>
      <c r="L31" s="50">
        <v>5</v>
      </c>
      <c r="M31" s="51">
        <f t="shared" si="9"/>
        <v>5</v>
      </c>
      <c r="N31" s="51">
        <f t="shared" si="10"/>
        <v>0</v>
      </c>
      <c r="O31" s="51">
        <f t="shared" si="11"/>
        <v>1.0137937550497036</v>
      </c>
      <c r="P31" s="52">
        <f t="shared" si="12"/>
        <v>0.77777777777777779</v>
      </c>
      <c r="Q31" s="52">
        <f t="shared" si="13"/>
        <v>0.1111111111111111</v>
      </c>
      <c r="R31" s="52">
        <f t="shared" si="14"/>
        <v>0</v>
      </c>
      <c r="S31" s="52">
        <f t="shared" si="15"/>
        <v>0.1111111111111111</v>
      </c>
      <c r="T31" s="52">
        <f t="shared" si="16"/>
        <v>0</v>
      </c>
      <c r="U31" s="50" t="str">
        <f t="shared" si="17"/>
        <v>Yes</v>
      </c>
    </row>
    <row r="32" spans="1:21" ht="15.75" customHeight="1" x14ac:dyDescent="0.2">
      <c r="A32" s="36" t="s">
        <v>189</v>
      </c>
      <c r="B32" s="49" t="s">
        <v>190</v>
      </c>
      <c r="C32" s="50" t="s">
        <v>146</v>
      </c>
      <c r="D32" s="50">
        <v>4</v>
      </c>
      <c r="E32" s="50">
        <v>5</v>
      </c>
      <c r="F32" s="50">
        <v>5</v>
      </c>
      <c r="G32" s="50">
        <v>5</v>
      </c>
      <c r="H32" s="50">
        <v>5</v>
      </c>
      <c r="I32" s="50">
        <v>5</v>
      </c>
      <c r="J32" s="55">
        <v>4</v>
      </c>
      <c r="K32" s="50">
        <v>2</v>
      </c>
      <c r="L32" s="50">
        <v>5</v>
      </c>
      <c r="M32" s="51">
        <f t="shared" si="9"/>
        <v>5</v>
      </c>
      <c r="N32" s="51">
        <f t="shared" si="10"/>
        <v>1</v>
      </c>
      <c r="O32" s="51">
        <f t="shared" si="11"/>
        <v>1.0137937550497036</v>
      </c>
      <c r="P32" s="52">
        <f t="shared" si="12"/>
        <v>0.66666666666666663</v>
      </c>
      <c r="Q32" s="52">
        <f t="shared" si="13"/>
        <v>0.22222222222222221</v>
      </c>
      <c r="R32" s="52">
        <f t="shared" si="14"/>
        <v>0</v>
      </c>
      <c r="S32" s="52">
        <f t="shared" si="15"/>
        <v>0.1111111111111111</v>
      </c>
      <c r="T32" s="52">
        <f t="shared" si="16"/>
        <v>0</v>
      </c>
      <c r="U32" s="50" t="str">
        <f t="shared" si="17"/>
        <v>Yes</v>
      </c>
    </row>
    <row r="33" spans="1:21" ht="15.75" customHeight="1" x14ac:dyDescent="0.2">
      <c r="A33" s="36" t="s">
        <v>191</v>
      </c>
      <c r="B33" s="49" t="s">
        <v>192</v>
      </c>
      <c r="C33" s="50" t="s">
        <v>146</v>
      </c>
      <c r="D33" s="50">
        <v>5</v>
      </c>
      <c r="E33" s="50">
        <v>5</v>
      </c>
      <c r="F33" s="50">
        <v>2</v>
      </c>
      <c r="G33" s="50">
        <v>5</v>
      </c>
      <c r="H33" s="50">
        <v>5</v>
      </c>
      <c r="I33" s="50">
        <v>5</v>
      </c>
      <c r="J33" s="50">
        <v>5</v>
      </c>
      <c r="K33" s="50">
        <v>5</v>
      </c>
      <c r="L33" s="50">
        <v>5</v>
      </c>
      <c r="M33" s="51">
        <f t="shared" si="9"/>
        <v>5</v>
      </c>
      <c r="N33" s="51">
        <f t="shared" si="10"/>
        <v>0</v>
      </c>
      <c r="O33" s="51">
        <f t="shared" si="11"/>
        <v>1</v>
      </c>
      <c r="P33" s="52">
        <f t="shared" si="12"/>
        <v>0.88888888888888884</v>
      </c>
      <c r="Q33" s="52">
        <f t="shared" si="13"/>
        <v>0</v>
      </c>
      <c r="R33" s="52">
        <f t="shared" si="14"/>
        <v>0</v>
      </c>
      <c r="S33" s="52">
        <f t="shared" si="15"/>
        <v>0.1111111111111111</v>
      </c>
      <c r="T33" s="52">
        <f t="shared" si="16"/>
        <v>0</v>
      </c>
      <c r="U33" s="50" t="str">
        <f t="shared" si="17"/>
        <v>Yes</v>
      </c>
    </row>
    <row r="34" spans="1:21" ht="15.75" customHeight="1" x14ac:dyDescent="0.2">
      <c r="A34" s="36" t="s">
        <v>193</v>
      </c>
      <c r="B34" s="49" t="s">
        <v>194</v>
      </c>
      <c r="C34" s="50" t="s">
        <v>146</v>
      </c>
      <c r="D34" s="50">
        <v>4</v>
      </c>
      <c r="E34" s="50">
        <v>5</v>
      </c>
      <c r="F34" s="50">
        <v>2</v>
      </c>
      <c r="G34" s="50">
        <v>4</v>
      </c>
      <c r="H34" s="50">
        <v>4</v>
      </c>
      <c r="I34" s="50">
        <v>4</v>
      </c>
      <c r="J34" s="50">
        <v>4</v>
      </c>
      <c r="K34" s="50">
        <v>5</v>
      </c>
      <c r="L34" s="50">
        <v>1</v>
      </c>
      <c r="M34" s="51">
        <f t="shared" si="9"/>
        <v>4</v>
      </c>
      <c r="N34" s="51">
        <f t="shared" si="10"/>
        <v>0</v>
      </c>
      <c r="O34" s="51">
        <f t="shared" si="11"/>
        <v>1.3228756555322954</v>
      </c>
      <c r="P34" s="52">
        <f t="shared" si="12"/>
        <v>0.22222222222222221</v>
      </c>
      <c r="Q34" s="52">
        <f t="shared" si="13"/>
        <v>0.55555555555555558</v>
      </c>
      <c r="R34" s="52">
        <f t="shared" si="14"/>
        <v>0</v>
      </c>
      <c r="S34" s="52">
        <f t="shared" si="15"/>
        <v>0.1111111111111111</v>
      </c>
      <c r="T34" s="52">
        <f t="shared" si="16"/>
        <v>0.1111111111111111</v>
      </c>
      <c r="U34" s="50" t="str">
        <f t="shared" si="17"/>
        <v>Yes</v>
      </c>
    </row>
    <row r="35" spans="1:21" ht="15.75" customHeight="1" x14ac:dyDescent="0.2">
      <c r="A35" s="36" t="s">
        <v>195</v>
      </c>
      <c r="B35" s="49" t="s">
        <v>196</v>
      </c>
      <c r="C35" s="50" t="s">
        <v>146</v>
      </c>
      <c r="D35" s="50">
        <v>4</v>
      </c>
      <c r="E35" s="50">
        <v>5</v>
      </c>
      <c r="F35" s="50">
        <v>5</v>
      </c>
      <c r="G35" s="50">
        <v>5</v>
      </c>
      <c r="H35" s="50">
        <v>5</v>
      </c>
      <c r="I35" s="50">
        <v>5</v>
      </c>
      <c r="J35" s="50">
        <v>5</v>
      </c>
      <c r="K35" s="50">
        <v>4</v>
      </c>
      <c r="L35" s="50">
        <v>5</v>
      </c>
      <c r="M35" s="51">
        <f t="shared" si="9"/>
        <v>5</v>
      </c>
      <c r="N35" s="51">
        <f t="shared" si="10"/>
        <v>0</v>
      </c>
      <c r="O35" s="51">
        <f t="shared" si="11"/>
        <v>0.44095855184409838</v>
      </c>
      <c r="P35" s="52">
        <f t="shared" si="12"/>
        <v>0.77777777777777779</v>
      </c>
      <c r="Q35" s="52">
        <f t="shared" si="13"/>
        <v>0.22222222222222221</v>
      </c>
      <c r="R35" s="52">
        <f t="shared" si="14"/>
        <v>0</v>
      </c>
      <c r="S35" s="52">
        <f t="shared" si="15"/>
        <v>0</v>
      </c>
      <c r="T35" s="52">
        <f t="shared" si="16"/>
        <v>0</v>
      </c>
      <c r="U35" s="50" t="str">
        <f t="shared" si="17"/>
        <v>Yes</v>
      </c>
    </row>
    <row r="36" spans="1:21" ht="15.75" customHeight="1" x14ac:dyDescent="0.2">
      <c r="A36" s="36" t="s">
        <v>197</v>
      </c>
      <c r="B36" s="49" t="s">
        <v>198</v>
      </c>
      <c r="C36" s="50" t="s">
        <v>146</v>
      </c>
      <c r="D36" s="50">
        <v>4</v>
      </c>
      <c r="E36" s="50">
        <v>5</v>
      </c>
      <c r="F36" s="50">
        <v>5</v>
      </c>
      <c r="G36" s="50">
        <v>4</v>
      </c>
      <c r="H36" s="50">
        <v>5</v>
      </c>
      <c r="I36" s="50">
        <v>5</v>
      </c>
      <c r="J36" s="50">
        <v>4</v>
      </c>
      <c r="K36" s="50">
        <v>4</v>
      </c>
      <c r="L36" s="50">
        <v>5</v>
      </c>
      <c r="M36" s="51">
        <f t="shared" si="9"/>
        <v>5</v>
      </c>
      <c r="N36" s="51">
        <f t="shared" si="10"/>
        <v>1</v>
      </c>
      <c r="O36" s="51">
        <f t="shared" si="11"/>
        <v>0.52704627669473059</v>
      </c>
      <c r="P36" s="52">
        <f t="shared" si="12"/>
        <v>0.55555555555555558</v>
      </c>
      <c r="Q36" s="52">
        <f t="shared" si="13"/>
        <v>0.44444444444444442</v>
      </c>
      <c r="R36" s="52">
        <f t="shared" si="14"/>
        <v>0</v>
      </c>
      <c r="S36" s="52">
        <f t="shared" si="15"/>
        <v>0</v>
      </c>
      <c r="T36" s="52">
        <f t="shared" si="16"/>
        <v>0</v>
      </c>
      <c r="U36" s="50" t="str">
        <f t="shared" si="17"/>
        <v>Yes</v>
      </c>
    </row>
  </sheetData>
  <mergeCells count="2">
    <mergeCell ref="A1:U1"/>
    <mergeCell ref="A20:U20"/>
  </mergeCells>
  <conditionalFormatting sqref="P3:U17 P22:U36">
    <cfRule type="cellIs" dxfId="1" priority="1" operator="equal">
      <formula>"Yes"</formula>
    </cfRule>
  </conditionalFormatting>
  <conditionalFormatting sqref="P3:U17 P22:U36">
    <cfRule type="cellIs" dxfId="0" priority="2" operator="equal">
      <formula>"No"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Experiment_setup</vt:lpstr>
      <vt:lpstr>Participants</vt:lpstr>
      <vt:lpstr>Sec01-Profile</vt:lpstr>
      <vt:lpstr>Sec02-Core_characteristics</vt:lpstr>
      <vt:lpstr>Sec03-Critical_Factors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Vinicius dos Santos</cp:lastModifiedBy>
  <dcterms:modified xsi:type="dcterms:W3CDTF">2023-02-22T22:49:55Z</dcterms:modified>
</cp:coreProperties>
</file>