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binary" PartName="/xl/commentsmeta0"/>
  <Override ContentType="application/binary" PartName="/xl/commentsmeta1"/>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xperiment_setup" sheetId="1" r:id="rId4"/>
    <sheet state="visible" name="Participants" sheetId="2" r:id="rId5"/>
    <sheet state="visible" name="Sec01-Profile" sheetId="3" r:id="rId6"/>
    <sheet state="visible" name="Sec02-Core_characteristics" sheetId="4" r:id="rId7"/>
    <sheet state="visible" name="Sec03-Critical_Factors" sheetId="5" r:id="rId8"/>
  </sheets>
  <definedNames/>
  <calcPr/>
  <extLst>
    <ext uri="GoogleSheetsCustomDataVersion1">
      <go:sheetsCustomData xmlns:go="http://customooxmlschemas.google.com/" r:id="rId9" roundtripDataSignature="AMtx7mj/TgzjzGMiBRabG0bs3I7+5LvbXA=="/>
    </ext>
  </extLst>
</workbook>
</file>

<file path=xl/comments1.xml><?xml version="1.0" encoding="utf-8"?>
<comments xmlns:r="http://schemas.openxmlformats.org/officeDocument/2006/relationships" xmlns="http://schemas.openxmlformats.org/spreadsheetml/2006/main">
  <authors>
    <author/>
  </authors>
  <commentList>
    <comment authorId="0" ref="D13">
      <text>
        <t xml:space="preserve">======
ID#AAAAdT3q3F0
    (2022-07-28 14:09:40)
Mentioned by https://www.sciencedirect.com/science/article/pii/S1875952121000604#b0225
	-Vinicius dos Santos</t>
      </text>
    </comment>
    <comment authorId="0" ref="A13">
      <text>
        <t xml:space="preserve">======
ID#AAAAdT3q3Fw
    (2022-07-28 14:09:40)
Most of these metrics were summarized in this study: 
https://www.econstor.eu/handle/10419/190657
	-Vinicius dos Santos</t>
      </text>
    </comment>
  </commentList>
  <extLst>
    <ext uri="GoogleSheetsCustomDataVersion1">
      <go:sheetsCustomData xmlns:go="http://customooxmlschemas.google.com/" r:id="rId1" roundtripDataSignature="AMtx7miwCXqJbOmBlHfLPMGTeZSYzA6fsg=="/>
    </ext>
  </extLst>
</comments>
</file>

<file path=xl/comments2.xml><?xml version="1.0" encoding="utf-8"?>
<comments xmlns:r="http://schemas.openxmlformats.org/officeDocument/2006/relationships" xmlns="http://schemas.openxmlformats.org/spreadsheetml/2006/main">
  <authors>
    <author/>
  </authors>
  <commentList>
    <comment authorId="0" ref="B2">
      <text>
        <t xml:space="preserve">======
ID#AAAAdT3q3F4
    (2022-07-28 14:09:40)
All answers are using Likert Scale (Strongly Agree, Agree, Undecided, Disagree, Strongly Disagree)
	-Vinicius dos Santos</t>
      </text>
    </comment>
    <comment authorId="0" ref="O2">
      <text>
        <t xml:space="preserve">======
ID#AAAAdT3q3Fs
    (2022-07-28 14:09:40)
Standard deviation &lt; 1.5
	-Vinicius dos Santos</t>
      </text>
    </comment>
    <comment authorId="0" ref="N2">
      <text>
        <t xml:space="preserve">======
ID#AAAAdT3q3Fo
    (2022-07-28 14:09:40)
Interquartile range &lt; 1
	-Vinicius dos Santos</t>
      </text>
    </comment>
  </commentList>
  <extLst>
    <ext uri="GoogleSheetsCustomDataVersion1">
      <go:sheetsCustomData xmlns:go="http://customooxmlschemas.google.com/" r:id="rId1" roundtripDataSignature="AMtx7mi3rWc3Tt9DELe8qqi5HI1A/7FmqA=="/>
    </ext>
  </extLst>
</comments>
</file>

<file path=xl/sharedStrings.xml><?xml version="1.0" encoding="utf-8"?>
<sst xmlns="http://schemas.openxmlformats.org/spreadsheetml/2006/main" count="449" uniqueCount="198">
  <si>
    <r>
      <rPr>
        <rFont val="Arial"/>
        <b/>
        <color theme="1"/>
      </rPr>
      <t xml:space="preserve">Experiment setup: </t>
    </r>
    <r>
      <rPr>
        <rFont val="Arial"/>
        <b val="0"/>
        <color theme="1"/>
      </rPr>
      <t>this table presents some information which provided a basis to run an instance of Delphi method. Please, navigate throught spreadsheets below for more information</t>
    </r>
  </si>
  <si>
    <t>Parameter</t>
  </si>
  <si>
    <t>Info</t>
  </si>
  <si>
    <t>Reference</t>
  </si>
  <si>
    <t>Passage</t>
  </si>
  <si>
    <t>Method used</t>
  </si>
  <si>
    <t>Delphi method</t>
  </si>
  <si>
    <t>https://doi.org/10.1046/j.1365-2648.2000.t01-1-01567.x</t>
  </si>
  <si>
    <t>Number of rounds</t>
  </si>
  <si>
    <t>Minimum = 2; 
Maximum = 4; 
until participants fatigue</t>
  </si>
  <si>
    <t>https://www.jstor.org/stable/29770903</t>
  </si>
  <si>
    <r>
      <rPr>
        <color rgb="FF1155CC"/>
        <u/>
      </rPr>
      <t xml:space="preserve">• Most of studies after two rounds achieve a consensus. 
</t>
    </r>
    <r>
      <rPr>
        <color rgb="FF000000"/>
        <u/>
      </rPr>
      <t>https://www.econstor.eu/handle/10419/190657</t>
    </r>
    <r>
      <rPr>
        <color rgb="FF1155CC"/>
        <u/>
      </rPr>
      <t xml:space="preserve">
• indicated that most changes in responses took place in the first two rounds and that little was gained after that 
https://www.tandfonline.com/doi/abs/10.1080/15578771.2014.917132
• Panel fatigue is a problem in the Delphi technique; it bears on whether conclusions are valid or whether they have resulted from over or under consensus. Panelists usually become fascinated by the Delphi process at rounds 2 and 3; but just as typically, they may "agree to anything" to avoid recycling the survey beyond rounds 3 or 4. Thus false consensus or divergence is possible. This phenomenon varies widely among different Delphis and is not well understood by students of Delphi methodology.8 However, an analyst can usually tell when the closure is premature or overdue by examining the amount of change in responses between rounds 2 and 3 or 3 and  4. If each individual panelist's responses are identified (only to the analyst) and the Delphi is processed by computer, this monitoring is easily performed.</t>
    </r>
  </si>
  <si>
    <t>Number of participants</t>
  </si>
  <si>
    <t>To provide representative information, some studies have employed over 60 participants (Alexander &amp; Kroposki 1999) while others have involved as few as 15 participants (Burns 1998). Obviously the larger the sample size, the greater the generation of data, which in turn in¯uences the amount of data analysis to be undertaken. This will lead to issues of data handling and potential analysis dif®culties, particularly if employing a qualitative ®rst round approach.</t>
  </si>
  <si>
    <t>Range between 8 and 160</t>
  </si>
  <si>
    <t>https://www.econstor.eu/handle/10419/190657</t>
  </si>
  <si>
    <r>
      <rPr>
        <rFont val="Arial"/>
        <color rgb="FF000000"/>
        <u/>
      </rPr>
      <t xml:space="preserve">SEE TABLE - </t>
    </r>
    <r>
      <rPr>
        <rFont val="Arial"/>
        <color rgb="FF1155CC"/>
        <u/>
      </rPr>
      <t>https://www.econstor.eu/handle/10419/190657</t>
    </r>
  </si>
  <si>
    <t>not less than 8 - 10</t>
  </si>
  <si>
    <t>https://www.tandfonline.com/doi/abs/10.1080/15578771.2014.917132</t>
  </si>
  <si>
    <t>Mitchell and McGoldrick (1994) argued that the size of the panel may be as
large as time and money considerations will permit but should be no less than 8 to 10 members
Hallowell and Gambatese (2010) indicated that most studies incorporated eight to sixteen experts and suggested a minimum of eight, they argued that the specific number should be determined by the study characteristics (e.g., the number of available experts, the desired geographic representation and the capability of the facilitator) and highlighted the importance of having a sufficient number of experts at the end of the Delphi process and the need to consider this in light of the possibility of drop out by some experts. Maintaining high level of response is one of the major difficulties in Delphi, according to Yeung and colleagues (2009)</t>
  </si>
  <si>
    <t>Range between 10 and 1500</t>
  </si>
  <si>
    <t>https://bmcmedresmethodol.biomedcentral.com/articles/10.1186/1471-2288-5-37</t>
  </si>
  <si>
    <t xml:space="preserve">It was found that reliable outcomes could be obtained with a Delphi panel consisting of a relatively small number of Delphi experts (23) selected via strict inclusion criteria. This finding is particularly important for conducting Delphi surveys in knowledge or practice fields where the population of experts (the total number of qualifying knowledgeable individuals) is limited. Experts who have similar training and general understanding in the field of interest allow for effective and reliable utilization of a small sample from a limited number of experts in the field of study </t>
  </si>
  <si>
    <t>Agreement</t>
  </si>
  <si>
    <t>Median
Mode</t>
  </si>
  <si>
    <t xml:space="preserve"> </t>
  </si>
  <si>
    <t>% of experts responding to categories: agree, uncertainand and disagree</t>
  </si>
  <si>
    <t>https://www.sciencedirect.com/science/article/abs/pii/S1057081001000695
https://pubmed.ncbi.nlm.nih.gov/16595848/</t>
  </si>
  <si>
    <t>80% responded to categories “highest priority” (mean score above 4.5) and “important elements” (means score between 4 and 4.49)</t>
  </si>
  <si>
    <t>https://journals.sagepub.com/doi/10.1177/1356766709104270</t>
  </si>
  <si>
    <t>≥70% agreement</t>
  </si>
  <si>
    <t>https://doi.org/10.1097/ncn.0b013e3181fc3e59</t>
  </si>
  <si>
    <t>Consensus metrics</t>
  </si>
  <si>
    <t>IQR (interquartile range) - between 1 and 1.2</t>
  </si>
  <si>
    <t>https://www.sciencedirect.com/science/article/abs/pii/S0950584920301701
http://hdl.handle.net/10419/190657</t>
  </si>
  <si>
    <t>• For example, Christie &amp; Barela (2005: 112) propose that at least 75% of participants’ responses should “fall between two points above and below the mean on a 10-point scale”. As for the studies using standard deviation or interquartile range to assess consensus, the former should be less than 1.5 (Christie &amp; Barela, 2005) and the latter less than 2.5 (Kittell-Limerick, 2005) or 1 (Raskin, 1994; Rayens &amp; Hahn, 2000: 311)
• See Table 1 Obs: many studies mention IQR and SD as metrics
• Do not stablish a measure for consensus using standard deviation</t>
  </si>
  <si>
    <t>SD (standard deviation) - less than 1.5</t>
  </si>
  <si>
    <t>https://www.sciencedirect.com/science/article/pii/S1875952121000604.
http://hdl.handle.net/10419/190657
https://www.emerald.com/insight/content/doi/10.1108/13673270410529082/full/html</t>
  </si>
  <si>
    <t>Kendall’s coefficient of concordance (W)</t>
  </si>
  <si>
    <t>https://onlinelibrary.wiley.com/doi/abs/10.1046/j.1365-2575.2002.00121.x</t>
  </si>
  <si>
    <t>Laboratório e grupo de pesquisa</t>
  </si>
  <si>
    <t>Participant ID (PID)</t>
  </si>
  <si>
    <t>Nome</t>
  </si>
  <si>
    <t>Link</t>
  </si>
  <si>
    <t>Nº de SLR</t>
  </si>
  <si>
    <t>Decisão</t>
  </si>
  <si>
    <t>Status</t>
  </si>
  <si>
    <t>P01</t>
  </si>
  <si>
    <t>Lina Garcés</t>
  </si>
  <si>
    <t>https://dblp.org/pid/165/9276.html</t>
  </si>
  <si>
    <t>sim</t>
  </si>
  <si>
    <t>ok</t>
  </si>
  <si>
    <t>P02</t>
  </si>
  <si>
    <t>Pedro Henrique Dias Valle</t>
  </si>
  <si>
    <t>https://dblp.org/pid/169/4861.html</t>
  </si>
  <si>
    <t>P03</t>
  </si>
  <si>
    <t>Diógenes Dias</t>
  </si>
  <si>
    <t>http://lattes.cnpq.br/2256963384819563</t>
  </si>
  <si>
    <t>P04</t>
  </si>
  <si>
    <t>Leonardo Vieira Barcelos</t>
  </si>
  <si>
    <t>http://lattes.cnpq.br/9204784709289382</t>
  </si>
  <si>
    <t>P05</t>
  </si>
  <si>
    <t>João Paulo Biazotto</t>
  </si>
  <si>
    <t>http://lattes.cnpq.br/6925679889563832</t>
  </si>
  <si>
    <t>P06</t>
  </si>
  <si>
    <t>Brauner Roberto do Nascimento Oliveira</t>
  </si>
  <si>
    <t>http://lattes.cnpq.br/9761622873824520</t>
  </si>
  <si>
    <t>P07</t>
  </si>
  <si>
    <t>Maria Istela Cagnin</t>
  </si>
  <si>
    <t>https://dblp.org/pid/22/4238.html</t>
  </si>
  <si>
    <t>P08</t>
  </si>
  <si>
    <t>Francisco Henrique Cerdeira Ferreira</t>
  </si>
  <si>
    <t>http://lattes.cnpq.br/3158981666861778</t>
  </si>
  <si>
    <t>P09</t>
  </si>
  <si>
    <t>Sabrina Marczak</t>
  </si>
  <si>
    <t>https://dblp.org/pid/05/6533.html</t>
  </si>
  <si>
    <t>P10</t>
  </si>
  <si>
    <t>Awdren de Lima Fontão</t>
  </si>
  <si>
    <t>https://dblp.org/pid/168/6211.html</t>
  </si>
  <si>
    <t>P12</t>
  </si>
  <si>
    <t>Daniel Soares Santos</t>
  </si>
  <si>
    <t>http://lattes.cnpq.br/0566567056431628</t>
  </si>
  <si>
    <t>enviado</t>
  </si>
  <si>
    <t>P13</t>
  </si>
  <si>
    <t>Ana Paula Allian</t>
  </si>
  <si>
    <t>https://dblp.org/pid/205/5812.html</t>
  </si>
  <si>
    <t>P14</t>
  </si>
  <si>
    <t>Leo Natan Paschoal</t>
  </si>
  <si>
    <t>http://lattes.cnpq.br/0701955386251459</t>
  </si>
  <si>
    <t>rejeitado</t>
  </si>
  <si>
    <t>P11</t>
  </si>
  <si>
    <t>Rita Suzana Pitangueira Maciel</t>
  </si>
  <si>
    <t>https://dblp.org/pid/11/2049.html</t>
  </si>
  <si>
    <t>Sem resposta</t>
  </si>
  <si>
    <t>reenviado</t>
  </si>
  <si>
    <t>QID</t>
  </si>
  <si>
    <t>Question</t>
  </si>
  <si>
    <t>Answer type</t>
  </si>
  <si>
    <t>Q1</t>
  </si>
  <si>
    <t>Have you conducted one or more secondary studies?</t>
  </si>
  <si>
    <t>Yes/no</t>
  </si>
  <si>
    <t>Yes</t>
  </si>
  <si>
    <t>Q2</t>
  </si>
  <si>
    <t>How many secondary studies have you conducted? (Approximately)?</t>
  </si>
  <si>
    <t>Numeric</t>
  </si>
  <si>
    <t>Q3</t>
  </si>
  <si>
    <t>Which was your role during the conduction of secondary studies?</t>
  </si>
  <si>
    <t>Multiple choice (Main researcher, Advisor, Team member, Reviewer, External Stakeholder)</t>
  </si>
  <si>
    <t>• Main researcher
• Advisor
• Team Member</t>
  </si>
  <si>
    <t>• Main Researcher
• Team Member
• External Stakeholder</t>
  </si>
  <si>
    <t>• Main Researcher
• Team Member</t>
  </si>
  <si>
    <t>• Main researcher
• Advisor
• Team Member
• External Stakeholder</t>
  </si>
  <si>
    <t>Round 01</t>
  </si>
  <si>
    <t>PremisseID</t>
  </si>
  <si>
    <t>Mode</t>
  </si>
  <si>
    <t>IQR</t>
  </si>
  <si>
    <t>SD</t>
  </si>
  <si>
    <t>SA</t>
  </si>
  <si>
    <t>A</t>
  </si>
  <si>
    <t>U</t>
  </si>
  <si>
    <t>D</t>
  </si>
  <si>
    <t>Consensus?</t>
  </si>
  <si>
    <t>P1</t>
  </si>
  <si>
    <t>Researchers should avoid waste of their efforts by checking if an SLR already exists on the same topic before starting a new SLR.</t>
  </si>
  <si>
    <t>P2</t>
  </si>
  <si>
    <t>Researchers should avoid waste of their efforts by reusing components (e.g., search string, selection criteria, quality criteria,  and other elements like raw data, extraction forms, and set of studies selected) from previous SLR.</t>
  </si>
  <si>
    <t>P3</t>
  </si>
  <si>
    <t>Researchers should avoid waste of their efforts by publishing outputs that are indeed useful.</t>
  </si>
  <si>
    <t>P4</t>
  </si>
  <si>
    <t>While conducting SLR, researchers should make decisions and adopt practices that have a positive impact (or minimize the negative impact) in current research team (e.g., saving efforts automating tasks, selecting optimized search engines/electronic databases).</t>
  </si>
  <si>
    <t>P5</t>
  </si>
  <si>
    <t>While conducting SLR, researchers should make decisions and adopt practices that have a positive impact (or minimize the negative impact) in future researchers and SLR users (e.g., documenting correctly in compliance with open science principles, and providing accessible recommendations for practitioners).</t>
  </si>
  <si>
    <t>P6</t>
  </si>
  <si>
    <t>SLR should follow a conduction process that reports reliable results, i.e., it mitigates threats to validity by reducing the uncertainty level of researchers.</t>
  </si>
  <si>
    <t>P7</t>
  </si>
  <si>
    <t>SLR should follow a conduction process that complies with conduction standards to ensure SLR quality.</t>
  </si>
  <si>
    <t>P8</t>
  </si>
  <si>
    <t>SLR should follow a conduction process that is iterative and concentrates the main changes in the protocol during the pilot test.</t>
  </si>
  <si>
    <t>P9</t>
  </si>
  <si>
    <t>SLR should have long-term goals aiming at impacting the research area and the community around (including SE researchers and practitioners) over a long period of time.</t>
  </si>
  <si>
    <t>SLR should be produced with responsible use of resources (e.g., human effort, monetary cost) and should be conducted aiming at reducing the time consumption (e.g., by adopting automation tools)</t>
  </si>
  <si>
    <t>SLR should have a documentation (packaging) that is detailed</t>
  </si>
  <si>
    <t>SLR should have a documentation (packaging) that is easily understandable</t>
  </si>
  <si>
    <t>SLR should have a documentation (packaging) that is auditable</t>
  </si>
  <si>
    <t>SLR should have a documentation (packaging) that is accessible to others (e.g., researchers and practitioners)</t>
  </si>
  <si>
    <t>-</t>
  </si>
  <si>
    <t>P15</t>
  </si>
  <si>
    <t>Items of SLR protocol (e.g., search string, selection criteria, included studies, etc.)  and other elements (e.g., raw data extracted) should be understandable/accessible</t>
  </si>
  <si>
    <t>P16</t>
  </si>
  <si>
    <t>Items of SLR protocol (e.g., search string, selection criteria, included studies, etc.)  and other elements (e.g., raw data extracted) should be reusable</t>
  </si>
  <si>
    <t>P17</t>
  </si>
  <si>
    <t>Items of SLR protocol (e.g., search string, selection criteria, included studies, etc.)  and other elements (e.g., raw data extracted) should be modifiable</t>
  </si>
  <si>
    <t>P18</t>
  </si>
  <si>
    <t>Items of SLR protocol (e.g., search string, selection criteria, included studies, etc.)  and other elements (e.g., raw data extracted) should be adaptable</t>
  </si>
  <si>
    <t>P19</t>
  </si>
  <si>
    <t>SLR over their whole life cycle should be continuously assessed and continuously documented, i.e., SLR should be continuously updated.</t>
  </si>
  <si>
    <t>P20</t>
  </si>
  <si>
    <t>Components of SLR (e.g., search string, selection criteria, quality criteria,  and other elements like raw data, extraction forms, and set of studies selected) should be reused during the update of that SLR.</t>
  </si>
  <si>
    <t>P21</t>
  </si>
  <si>
    <t>Researchers should make accessible all evidence found (i.e., selected studies) in the SLR as well as all associated data (e.g., raw extracted data) aiming to keep the viability of future SLR updates.</t>
  </si>
  <si>
    <t>P22</t>
  </si>
  <si>
    <t xml:space="preserve">The needs of stakeholders should be translated into research questions that the SLR will answer. </t>
  </si>
  <si>
    <t>P23</t>
  </si>
  <si>
    <t>SLR should provide results that are useful to a wider community, not just fulfilling particular needs of the authors or specific research groups.</t>
  </si>
  <si>
    <t>P24</t>
  </si>
  <si>
    <t>Results of SLR should positively impact a research area.</t>
  </si>
  <si>
    <t>Round 02</t>
  </si>
  <si>
    <t>CFID</t>
  </si>
  <si>
    <t>CF1</t>
  </si>
  <si>
    <t>Rich communication (i.e., communication among researchers and external collaborators (e.g., industry practitioners) while they conduct/update an SLR, e.g., communication to elaborate the SLR protocol or during consensus meetings to resolve disagreements in tasks like studies selection or data  extraction/summarization).</t>
  </si>
  <si>
    <t>CF2</t>
  </si>
  <si>
    <t>Effective participation of stakeholders (researchers and SE professionals) in the SLR process  (i.e., usage of stakeholder's opinions to adjust SLR planning items (e.g., aims, scope, restrictions, etc.) and to validate the findings to be helpful in real-world scenarios aiming to uptake SLR evidence into practice improving the usage of research findings into real scenarios).</t>
  </si>
  <si>
    <t>CF3</t>
  </si>
  <si>
    <t>Knowledge of stakeholders about the research domain (i.e., knowledge about previous solutions proposed, current research gaps, important open issues, trends from industry/academia, and other aspects that could guide researchers to address important research topics and provide helpful evidence to SE community)</t>
  </si>
  <si>
    <t>CF4</t>
  </si>
  <si>
    <t>Experience of team members in SLR conduction (i.e.,  experience includes knowledge about the scientific research process, mainly regarding the best practices to conduct/update SLR; consequently, the experience can support researchers to minimize bias, improve transparency, replicability, overall quality and avoid well-known pitfalls in the process)</t>
  </si>
  <si>
    <t>CF5</t>
  </si>
  <si>
    <t>Improvement of SLR reusability (i.e., it refers to the careful documentation that allows researchers to reproduce/replicate SLR results and reuse any components of the previous SLR (e.g., SLR protocol items like search string, inclusion/exclusion criteria) or adapts research efforts like studies selection or data extraction to create new evidence.)</t>
  </si>
  <si>
    <t>CF6</t>
  </si>
  <si>
    <t>Usage of refactoring techniques (i.e., refactoring refers to using different ways to conduct SLR steps prioritizing the reuse of elements, and avoiding starting from scratch. A refactoring technique refers to a systematic way to reuse elements from the previous SLR (e.g., search strategy, set of studies selected, quality assessment criteria, data extracted) that ensure the reliability of this process and allows that former data to be used as a baseline to answer new research questions.)</t>
  </si>
  <si>
    <t>CF7</t>
  </si>
  <si>
    <t>Efficient knowledge sharing and transfer (it involves knowledge sharing in three different moments: (i) when researchers share their experience during consensus meetings; (ii) when researchers provide open access to data extracted (including raw data) and report carefully all decisions taken in the SLR process; and (iii) when researchers report lessons learned, their insights about the applicability of results in practice and provide recommendations for SE professionals.)</t>
  </si>
  <si>
    <t>CF8</t>
  </si>
  <si>
    <t>Usage of tools to support SLR (i.e., it involves: (i) tools to support the whole SLR process (StArt, Parsifal, SLuRP); (ii) tools to support specific tasks and save efforts by avoiding manual work (e.g., reference managers, text editors, spreadsheets); and (iii) automation or semi-automation tools, e.g., for search string calibration, studies selection review</t>
  </si>
  <si>
    <t>CF9</t>
  </si>
  <si>
    <t>Maturity of support technology (i.e., maturity refers to producing support tools that are more than prototypes or proof of concept tools.  Mature tools should be intensively tested and assessed in a wide range of scenarios (e.g., different domains, using qualitative and quantitative data, using heterogeneous data sources, etc.) aiming to deliver a mature product with (i) long-time support, (ii) solutions for complex SLR tasks (e.g., data summarization), and (iii) integration with other tools.)</t>
  </si>
  <si>
    <t>CF10</t>
  </si>
  <si>
    <t>Accessibility of support technology (i.e., accessibility refers to developing tools that are easy to use (including an intuitive user interface/experience, comprehensive documentation/tutorials) and preferably being open source and supported by the community.)</t>
  </si>
  <si>
    <t>CF11</t>
  </si>
  <si>
    <t>Usage of techniques that minimize the resources consumption (i.e., it prioritizes the use of techniques that require less effort to produce high-quality output (e.g., usage of snowballing to update SLR). While conducting/updating SLR, researchers should design SLR to comprise techniques that automate time-consuming tasks (e.g., using techniques like machine learning).</t>
  </si>
  <si>
    <t>CF12</t>
  </si>
  <si>
    <t>Efficient management/usage of resources (i.e., "resources'' refer to (i) physical resources (e.g., computers, Internet access, access to bibliographic bases, office supplies, and space or tools to manage virtual meetings); and (ii) intellectual/human resources  (how many and which researchers compose the review team). `"Efficient management''  means providing review teams with the necessary environment and resources (physical or intellectual) to execute tasks, which are according to the capacity of each researcher in the review team.)</t>
  </si>
  <si>
    <t>CF13</t>
  </si>
  <si>
    <t>Usage of feasibility studies (``feasibility studies'' refer to a more complete version compared with ``pilot studies'' and should include other aspects (beyond the protocol) to appraise the viability of conducting an SLR. Feasibility studies should comprise a deeper investigation of: (i) the existence of previous SLR in the same area and the possibilities of reusing its data; (ii) the expected effects of results on the practitioner's decision-making process; (iii) the capability of SLR of identifying gaps and trends in the current evidence to underpin future research in the area; (iv) the availability of resources to support SLR from its conception to update.)</t>
  </si>
  <si>
    <t>CF14</t>
  </si>
  <si>
    <t>Maintenance of SLR (i.e., before updating/reconducting SLR, researchers should check the relevancy of the topic and evaluate the impact of providing up-to-date information for readers. During the SLR update, researchers should reuse as much information as possible (such as protocol, data, etc) and minimize efforts to update it)</t>
  </si>
  <si>
    <t>CF15</t>
  </si>
  <si>
    <t>Usage of iterative process (i.e., use iterations to comply with the need for changes, for instance, adjusting research questions as the knowledge of researchers about the area grows. Iterations lead the research team to revise the SLR protocol items multiple times before undertaking the full review; in addition, the iterative processes aid researchers in identifying new important studies in each iteration and collecting relevant information as much as the  knowledge of the research team increases.)</t>
  </si>
</sst>
</file>

<file path=xl/styles.xml><?xml version="1.0" encoding="utf-8"?>
<styleSheet xmlns="http://schemas.openxmlformats.org/spreadsheetml/2006/main" xmlns:x14ac="http://schemas.microsoft.com/office/spreadsheetml/2009/9/ac" xmlns:mc="http://schemas.openxmlformats.org/markup-compatibility/2006">
  <fonts count="23">
    <font>
      <sz val="10.0"/>
      <color rgb="FF000000"/>
      <name val="Arial"/>
      <scheme val="minor"/>
    </font>
    <font>
      <b/>
      <color theme="1"/>
      <name val="Arial"/>
    </font>
    <font>
      <color theme="1"/>
      <name val="Arial"/>
    </font>
    <font>
      <u/>
      <color rgb="FF1155CC"/>
    </font>
    <font>
      <u/>
      <color rgb="FF0000FF"/>
    </font>
    <font/>
    <font>
      <u/>
      <color rgb="FF1155CC"/>
    </font>
    <font>
      <u/>
      <color rgb="FF1155CC"/>
      <name val="Arial"/>
    </font>
    <font>
      <u/>
      <color rgb="FF1155CC"/>
      <name val="Arial"/>
    </font>
    <font>
      <u/>
      <color rgb="FF0000FF"/>
    </font>
    <font>
      <b/>
      <sz val="11.0"/>
      <color theme="1"/>
      <name val="Calibri"/>
    </font>
    <font>
      <sz val="11.0"/>
      <color theme="1"/>
      <name val="Calibri"/>
    </font>
    <font>
      <u/>
      <sz val="11.0"/>
      <color rgb="FF1155CC"/>
      <name val="Calibri"/>
    </font>
    <font>
      <sz val="11.0"/>
      <color rgb="FF38761D"/>
      <name val="Calibri"/>
    </font>
    <font>
      <u/>
      <sz val="11.0"/>
      <color rgb="FF0563C1"/>
      <name val="Calibri"/>
    </font>
    <font>
      <u/>
      <sz val="11.0"/>
      <color rgb="FF1155CC"/>
      <name val="Arial"/>
    </font>
    <font>
      <sz val="11.0"/>
      <color theme="1"/>
      <name val="Arial"/>
    </font>
    <font>
      <sz val="11.0"/>
      <color rgb="FFCC0000"/>
      <name val="Calibri"/>
    </font>
    <font>
      <b/>
      <color rgb="FFFFFFFF"/>
      <name val="Arial"/>
    </font>
    <font>
      <sz val="8.0"/>
      <color theme="1"/>
      <name val="Arial"/>
    </font>
    <font>
      <sz val="11.0"/>
      <color rgb="FF202124"/>
      <name val="Calibri"/>
    </font>
    <font>
      <b/>
      <color theme="0"/>
      <name val="Arial"/>
    </font>
    <font>
      <sz val="9.0"/>
      <color theme="1"/>
      <name val="Arial"/>
    </font>
  </fonts>
  <fills count="6">
    <fill>
      <patternFill patternType="none"/>
    </fill>
    <fill>
      <patternFill patternType="lightGray"/>
    </fill>
    <fill>
      <patternFill patternType="solid">
        <fgColor rgb="FFEFEFEF"/>
        <bgColor rgb="FFEFEFEF"/>
      </patternFill>
    </fill>
    <fill>
      <patternFill patternType="solid">
        <fgColor rgb="FFF3F3F3"/>
        <bgColor rgb="FFF3F3F3"/>
      </patternFill>
    </fill>
    <fill>
      <patternFill patternType="solid">
        <fgColor theme="1"/>
        <bgColor theme="1"/>
      </patternFill>
    </fill>
    <fill>
      <patternFill patternType="solid">
        <fgColor rgb="FFFFFFFF"/>
        <bgColor rgb="FFFFFFFF"/>
      </patternFill>
    </fill>
  </fills>
  <borders count="8">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61">
    <xf borderId="0" fillId="0" fontId="0" numFmtId="0" xfId="0" applyAlignment="1" applyFont="1">
      <alignment readingOrder="0" shrinkToFit="0" vertical="bottom" wrapText="0"/>
    </xf>
    <xf borderId="0" fillId="2" fontId="1" numFmtId="0" xfId="0" applyAlignment="1" applyFill="1" applyFont="1">
      <alignment horizontal="left" vertical="center"/>
    </xf>
    <xf borderId="1" fillId="2" fontId="1" numFmtId="0" xfId="0" applyAlignment="1" applyBorder="1" applyFont="1">
      <alignment horizontal="center" vertical="center"/>
    </xf>
    <xf borderId="1" fillId="2" fontId="1" numFmtId="0" xfId="0" applyAlignment="1" applyBorder="1" applyFont="1">
      <alignment horizontal="center" shrinkToFit="0" vertical="center" wrapText="1"/>
    </xf>
    <xf borderId="1" fillId="0" fontId="2" numFmtId="0" xfId="0" applyAlignment="1" applyBorder="1" applyFont="1">
      <alignment vertical="center"/>
    </xf>
    <xf borderId="1" fillId="0" fontId="2" numFmtId="0" xfId="0" applyAlignment="1" applyBorder="1" applyFont="1">
      <alignment shrinkToFit="0" vertical="center" wrapText="1"/>
    </xf>
    <xf borderId="1" fillId="0" fontId="3" numFmtId="0" xfId="0" applyAlignment="1" applyBorder="1" applyFont="1">
      <alignment vertical="center"/>
    </xf>
    <xf borderId="0" fillId="0" fontId="4" numFmtId="0" xfId="0" applyAlignment="1" applyFont="1">
      <alignment shrinkToFit="0" wrapText="1"/>
    </xf>
    <xf borderId="2" fillId="0" fontId="2" numFmtId="0" xfId="0" applyAlignment="1" applyBorder="1" applyFont="1">
      <alignment vertical="center"/>
    </xf>
    <xf borderId="1" fillId="0" fontId="2" numFmtId="0" xfId="0" applyAlignment="1" applyBorder="1" applyFont="1">
      <alignment horizontal="left" vertical="center"/>
    </xf>
    <xf borderId="3" fillId="0" fontId="5" numFmtId="0" xfId="0" applyBorder="1" applyFont="1"/>
    <xf borderId="1" fillId="0" fontId="6" numFmtId="0" xfId="0" applyBorder="1" applyFont="1"/>
    <xf borderId="1" fillId="0" fontId="7" numFmtId="0" xfId="0" applyAlignment="1" applyBorder="1" applyFont="1">
      <alignment shrinkToFit="0" vertical="center" wrapText="1"/>
    </xf>
    <xf borderId="1" fillId="0" fontId="8" numFmtId="0" xfId="0" applyAlignment="1" applyBorder="1" applyFont="1">
      <alignment vertical="center"/>
    </xf>
    <xf borderId="4" fillId="0" fontId="5" numFmtId="0" xfId="0" applyBorder="1" applyFont="1"/>
    <xf borderId="1" fillId="0" fontId="2" numFmtId="0" xfId="0" applyAlignment="1" applyBorder="1" applyFont="1">
      <alignment shrinkToFit="0" wrapText="1"/>
    </xf>
    <xf borderId="1" fillId="0" fontId="9" numFmtId="0" xfId="0" applyAlignment="1" applyBorder="1" applyFont="1">
      <alignment vertical="center"/>
    </xf>
    <xf borderId="2" fillId="0" fontId="2" numFmtId="0" xfId="0" applyAlignment="1" applyBorder="1" applyFont="1">
      <alignment shrinkToFit="0" vertical="top" wrapText="1"/>
    </xf>
    <xf borderId="1" fillId="0" fontId="2" numFmtId="0" xfId="0" applyBorder="1" applyFont="1"/>
    <xf borderId="5" fillId="3" fontId="10" numFmtId="0" xfId="0" applyAlignment="1" applyBorder="1" applyFill="1" applyFont="1">
      <alignment horizontal="center" vertical="bottom"/>
    </xf>
    <xf borderId="6" fillId="0" fontId="5" numFmtId="0" xfId="0" applyBorder="1" applyFont="1"/>
    <xf borderId="7" fillId="0" fontId="5" numFmtId="0" xfId="0" applyBorder="1" applyFont="1"/>
    <xf borderId="0" fillId="0" fontId="2" numFmtId="0" xfId="0" applyAlignment="1" applyFont="1">
      <alignment horizontal="left"/>
    </xf>
    <xf borderId="1" fillId="2" fontId="10" numFmtId="0" xfId="0" applyAlignment="1" applyBorder="1" applyFont="1">
      <alignment horizontal="center" vertical="bottom"/>
    </xf>
    <xf borderId="1" fillId="2" fontId="10" numFmtId="0" xfId="0" applyAlignment="1" applyBorder="1" applyFont="1">
      <alignment horizontal="center" shrinkToFit="0" vertical="bottom" wrapText="0"/>
    </xf>
    <xf borderId="1" fillId="3" fontId="1" numFmtId="0" xfId="0" applyAlignment="1" applyBorder="1" applyFont="1">
      <alignment horizontal="center"/>
    </xf>
    <xf borderId="0" fillId="0" fontId="11" numFmtId="0" xfId="0" applyAlignment="1" applyFont="1">
      <alignment horizontal="center" vertical="bottom"/>
    </xf>
    <xf borderId="1" fillId="0" fontId="11" numFmtId="0" xfId="0" applyAlignment="1" applyBorder="1" applyFont="1">
      <alignment vertical="bottom"/>
    </xf>
    <xf borderId="1" fillId="0" fontId="12" numFmtId="0" xfId="0" applyAlignment="1" applyBorder="1" applyFont="1">
      <alignment vertical="bottom"/>
    </xf>
    <xf borderId="1" fillId="0" fontId="11" numFmtId="0" xfId="0" applyAlignment="1" applyBorder="1" applyFont="1">
      <alignment horizontal="center" vertical="bottom"/>
    </xf>
    <xf borderId="1" fillId="0" fontId="13" numFmtId="0" xfId="0" applyAlignment="1" applyBorder="1" applyFont="1">
      <alignment horizontal="center" vertical="bottom"/>
    </xf>
    <xf borderId="1" fillId="0" fontId="14" numFmtId="0" xfId="0" applyAlignment="1" applyBorder="1" applyFont="1">
      <alignment vertical="bottom"/>
    </xf>
    <xf borderId="1" fillId="0" fontId="15" numFmtId="0" xfId="0" applyAlignment="1" applyBorder="1" applyFont="1">
      <alignment vertical="bottom"/>
    </xf>
    <xf borderId="1" fillId="0" fontId="16" numFmtId="0" xfId="0" applyAlignment="1" applyBorder="1" applyFont="1">
      <alignment horizontal="center" vertical="bottom"/>
    </xf>
    <xf borderId="1" fillId="0" fontId="17" numFmtId="0" xfId="0" applyAlignment="1" applyBorder="1" applyFont="1">
      <alignment horizontal="center" vertical="bottom"/>
    </xf>
    <xf borderId="0" fillId="0" fontId="1" numFmtId="0" xfId="0" applyAlignment="1" applyFont="1">
      <alignment horizontal="center"/>
    </xf>
    <xf borderId="0" fillId="0" fontId="1" numFmtId="0" xfId="0" applyAlignment="1" applyFont="1">
      <alignment horizontal="center" shrinkToFit="0" wrapText="1"/>
    </xf>
    <xf borderId="0" fillId="0" fontId="2" numFmtId="0" xfId="0" applyAlignment="1" applyFont="1">
      <alignment horizontal="center" vertical="center"/>
    </xf>
    <xf borderId="0" fillId="0" fontId="2" numFmtId="0" xfId="0" applyAlignment="1" applyFont="1">
      <alignment shrinkToFit="0" vertical="center" wrapText="1"/>
    </xf>
    <xf borderId="0" fillId="0" fontId="2" numFmtId="0" xfId="0" applyAlignment="1" applyFont="1">
      <alignment vertical="center"/>
    </xf>
    <xf borderId="0" fillId="0" fontId="2" numFmtId="0" xfId="0" applyAlignment="1" applyFont="1">
      <alignment horizontal="left" vertical="center"/>
    </xf>
    <xf borderId="0" fillId="0" fontId="2" numFmtId="0" xfId="0" applyAlignment="1" applyFont="1">
      <alignment horizontal="center"/>
    </xf>
    <xf borderId="0" fillId="0" fontId="2" numFmtId="0" xfId="0" applyAlignment="1" applyFont="1">
      <alignment shrinkToFit="0" wrapText="1"/>
    </xf>
    <xf borderId="0" fillId="4" fontId="18" numFmtId="0" xfId="0" applyAlignment="1" applyFill="1" applyFont="1">
      <alignment horizontal="center"/>
    </xf>
    <xf borderId="1" fillId="0" fontId="1" numFmtId="0" xfId="0" applyAlignment="1" applyBorder="1" applyFont="1">
      <alignment horizontal="center"/>
    </xf>
    <xf borderId="1" fillId="0" fontId="1" numFmtId="2" xfId="0" applyAlignment="1" applyBorder="1" applyFont="1" applyNumberFormat="1">
      <alignment horizontal="center"/>
    </xf>
    <xf borderId="1" fillId="0" fontId="2" numFmtId="0" xfId="0" applyAlignment="1" applyBorder="1" applyFont="1">
      <alignment horizontal="center"/>
    </xf>
    <xf borderId="1" fillId="0" fontId="11" numFmtId="0" xfId="0" applyBorder="1" applyFont="1"/>
    <xf borderId="1" fillId="0" fontId="2" numFmtId="2" xfId="0" applyBorder="1" applyFont="1" applyNumberFormat="1"/>
    <xf borderId="1" fillId="0" fontId="19" numFmtId="10" xfId="0" applyAlignment="1" applyBorder="1" applyFont="1" applyNumberFormat="1">
      <alignment horizontal="center"/>
    </xf>
    <xf borderId="1" fillId="5" fontId="20" numFmtId="0" xfId="0" applyBorder="1" applyFill="1" applyFont="1"/>
    <xf borderId="0" fillId="0" fontId="2" numFmtId="2" xfId="0" applyFont="1" applyNumberFormat="1"/>
    <xf borderId="0" fillId="4" fontId="21" numFmtId="0" xfId="0" applyAlignment="1" applyFont="1">
      <alignment horizontal="center"/>
    </xf>
    <xf borderId="0" fillId="3" fontId="1" numFmtId="0" xfId="0" applyAlignment="1" applyFont="1">
      <alignment horizontal="center"/>
    </xf>
    <xf borderId="1" fillId="3" fontId="1" numFmtId="2" xfId="0" applyAlignment="1" applyBorder="1" applyFont="1" applyNumberFormat="1">
      <alignment horizontal="center"/>
    </xf>
    <xf borderId="1" fillId="0" fontId="22" numFmtId="0" xfId="0" applyBorder="1" applyFont="1"/>
    <xf borderId="1" fillId="0" fontId="22" numFmtId="0" xfId="0" applyAlignment="1" applyBorder="1" applyFont="1">
      <alignment horizontal="center"/>
    </xf>
    <xf borderId="1" fillId="0" fontId="22" numFmtId="2" xfId="0" applyAlignment="1" applyBorder="1" applyFont="1" applyNumberFormat="1">
      <alignment horizontal="center"/>
    </xf>
    <xf borderId="1" fillId="0" fontId="22" numFmtId="10" xfId="0" applyAlignment="1" applyBorder="1" applyFont="1" applyNumberFormat="1">
      <alignment horizontal="center"/>
    </xf>
    <xf borderId="0" fillId="0" fontId="2" numFmtId="0" xfId="0" applyFont="1"/>
    <xf borderId="0" fillId="0" fontId="2" numFmtId="2" xfId="0" applyAlignment="1" applyFont="1" applyNumberFormat="1">
      <alignment horizontal="center"/>
    </xf>
  </cellXfs>
  <cellStyles count="1">
    <cellStyle xfId="0" name="Normal" builtinId="0"/>
  </cellStyles>
  <dxfs count="3">
    <dxf>
      <font/>
      <fill>
        <patternFill patternType="solid">
          <fgColor rgb="FF93C47D"/>
          <bgColor rgb="FF93C47D"/>
        </patternFill>
      </fill>
      <border/>
    </dxf>
    <dxf>
      <font/>
      <fill>
        <patternFill patternType="solid">
          <fgColor rgb="FFE06666"/>
          <bgColor rgb="FFE06666"/>
        </patternFill>
      </fill>
      <border/>
    </dxf>
    <dxf>
      <font/>
      <fill>
        <patternFill patternType="solid">
          <fgColor rgb="FFB7E1CD"/>
          <bgColor rgb="FFB7E1CD"/>
        </patternFill>
      </fill>
      <border/>
    </dxf>
  </dxf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journals.sagepub.com/doi/10.1177/1356766709104270" TargetMode="External"/><Relationship Id="rId10" Type="http://schemas.openxmlformats.org/officeDocument/2006/relationships/hyperlink" Target="https://www.sciencedirect.com/science/article/abs/pii/S1057081001000695" TargetMode="External"/><Relationship Id="rId13" Type="http://schemas.openxmlformats.org/officeDocument/2006/relationships/hyperlink" Target="https://www.sciencedirect.com/science/article/abs/pii/S0950584920301701" TargetMode="External"/><Relationship Id="rId12" Type="http://schemas.openxmlformats.org/officeDocument/2006/relationships/hyperlink" Target="https://doi.org/10.1097/ncn.0b013e3181fc3e59" TargetMode="External"/><Relationship Id="rId1" Type="http://schemas.openxmlformats.org/officeDocument/2006/relationships/comments" Target="../comments1.xml"/><Relationship Id="rId2" Type="http://schemas.openxmlformats.org/officeDocument/2006/relationships/hyperlink" Target="https://doi.org/10.1046/j.1365-2648.2000.t01-1-01567.x" TargetMode="External"/><Relationship Id="rId3" Type="http://schemas.openxmlformats.org/officeDocument/2006/relationships/hyperlink" Target="https://www.jstor.org/stable/29770903" TargetMode="External"/><Relationship Id="rId4" Type="http://schemas.openxmlformats.org/officeDocument/2006/relationships/hyperlink" Target="https://www.econstor.eu/handle/10419/190657" TargetMode="External"/><Relationship Id="rId9" Type="http://schemas.openxmlformats.org/officeDocument/2006/relationships/hyperlink" Target="https://bmcmedresmethodol.biomedcentral.com/articles/10.1186/1471-2288-5-37" TargetMode="External"/><Relationship Id="rId15" Type="http://schemas.openxmlformats.org/officeDocument/2006/relationships/hyperlink" Target="https://onlinelibrary.wiley.com/doi/abs/10.1046/j.1365-2575.2002.00121.x" TargetMode="External"/><Relationship Id="rId14" Type="http://schemas.openxmlformats.org/officeDocument/2006/relationships/hyperlink" Target="https://www.sciencedirect.com/science/article/abs/pii/S0950584920301701" TargetMode="External"/><Relationship Id="rId17" Type="http://schemas.openxmlformats.org/officeDocument/2006/relationships/vmlDrawing" Target="../drawings/vmlDrawing1.vml"/><Relationship Id="rId16" Type="http://schemas.openxmlformats.org/officeDocument/2006/relationships/drawing" Target="../drawings/drawing1.xml"/><Relationship Id="rId5" Type="http://schemas.openxmlformats.org/officeDocument/2006/relationships/hyperlink" Target="https://doi.org/10.1046/j.1365-2648.2000.t01-1-01567.x" TargetMode="External"/><Relationship Id="rId6" Type="http://schemas.openxmlformats.org/officeDocument/2006/relationships/hyperlink" Target="https://www.econstor.eu/handle/10419/190657" TargetMode="External"/><Relationship Id="rId7" Type="http://schemas.openxmlformats.org/officeDocument/2006/relationships/hyperlink" Target="https://www.econstor.eu/handle/10419/190657" TargetMode="External"/><Relationship Id="rId8" Type="http://schemas.openxmlformats.org/officeDocument/2006/relationships/hyperlink" Target="https://www.tandfonline.com/doi/abs/10.1080/15578771.2014.917132" TargetMode="External"/></Relationships>
</file>

<file path=xl/worksheets/_rels/sheet2.xml.rels><?xml version="1.0" encoding="UTF-8" standalone="yes"?><Relationships xmlns="http://schemas.openxmlformats.org/package/2006/relationships"><Relationship Id="rId11" Type="http://schemas.openxmlformats.org/officeDocument/2006/relationships/hyperlink" Target="http://lattes.cnpq.br/0566567056431628" TargetMode="External"/><Relationship Id="rId10" Type="http://schemas.openxmlformats.org/officeDocument/2006/relationships/hyperlink" Target="https://dblp.org/pid/168/6211.html" TargetMode="External"/><Relationship Id="rId13" Type="http://schemas.openxmlformats.org/officeDocument/2006/relationships/hyperlink" Target="http://lattes.cnpq.br/0701955386251459" TargetMode="External"/><Relationship Id="rId12" Type="http://schemas.openxmlformats.org/officeDocument/2006/relationships/hyperlink" Target="https://dblp.org/pid/205/5812.html" TargetMode="External"/><Relationship Id="rId1" Type="http://schemas.openxmlformats.org/officeDocument/2006/relationships/hyperlink" Target="https://dblp.org/pid/165/9276.html" TargetMode="External"/><Relationship Id="rId2" Type="http://schemas.openxmlformats.org/officeDocument/2006/relationships/hyperlink" Target="https://dblp.org/pid/169/4861.html" TargetMode="External"/><Relationship Id="rId3" Type="http://schemas.openxmlformats.org/officeDocument/2006/relationships/hyperlink" Target="http://lattes.cnpq.br/2256963384819563" TargetMode="External"/><Relationship Id="rId4" Type="http://schemas.openxmlformats.org/officeDocument/2006/relationships/hyperlink" Target="https://dblp.org/pid/204/6156.html" TargetMode="External"/><Relationship Id="rId9" Type="http://schemas.openxmlformats.org/officeDocument/2006/relationships/hyperlink" Target="https://dblp.org/pid/05/6533.html" TargetMode="External"/><Relationship Id="rId15" Type="http://schemas.openxmlformats.org/officeDocument/2006/relationships/drawing" Target="../drawings/drawing2.xml"/><Relationship Id="rId14" Type="http://schemas.openxmlformats.org/officeDocument/2006/relationships/hyperlink" Target="https://dblp.org/pid/11/2049.html" TargetMode="External"/><Relationship Id="rId5" Type="http://schemas.openxmlformats.org/officeDocument/2006/relationships/hyperlink" Target="http://lattes.cnpq.br/6925679889563832" TargetMode="External"/><Relationship Id="rId6" Type="http://schemas.openxmlformats.org/officeDocument/2006/relationships/hyperlink" Target="http://lattes.cnpq.br/9761622873824520" TargetMode="External"/><Relationship Id="rId7" Type="http://schemas.openxmlformats.org/officeDocument/2006/relationships/hyperlink" Target="https://dblp.org/pid/22/4238.html" TargetMode="External"/><Relationship Id="rId8" Type="http://schemas.openxmlformats.org/officeDocument/2006/relationships/hyperlink" Target="http://lattes.cnpq.br/3158981666861778"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4.xml"/><Relationship Id="rId3"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7.75"/>
    <col customWidth="1" min="2" max="2" width="43.0"/>
    <col customWidth="1" min="3" max="3" width="21.75"/>
    <col customWidth="1" min="4" max="4" width="86.88"/>
  </cols>
  <sheetData>
    <row r="1" ht="15.75" customHeight="1">
      <c r="A1" s="1" t="s">
        <v>0</v>
      </c>
    </row>
    <row r="2" ht="15.75" customHeight="1">
      <c r="A2" s="2" t="s">
        <v>1</v>
      </c>
      <c r="B2" s="3" t="s">
        <v>2</v>
      </c>
      <c r="C2" s="2" t="s">
        <v>3</v>
      </c>
      <c r="D2" s="3" t="s">
        <v>4</v>
      </c>
    </row>
    <row r="3" ht="15.75" customHeight="1">
      <c r="A3" s="4" t="s">
        <v>5</v>
      </c>
      <c r="B3" s="5" t="s">
        <v>6</v>
      </c>
      <c r="C3" s="6" t="s">
        <v>7</v>
      </c>
      <c r="D3" s="5"/>
    </row>
    <row r="4" ht="74.25" customHeight="1">
      <c r="A4" s="4" t="s">
        <v>8</v>
      </c>
      <c r="B4" s="5" t="s">
        <v>9</v>
      </c>
      <c r="C4" s="6" t="s">
        <v>10</v>
      </c>
      <c r="D4" s="7" t="s">
        <v>11</v>
      </c>
    </row>
    <row r="5" ht="27.75" customHeight="1">
      <c r="A5" s="8" t="s">
        <v>12</v>
      </c>
      <c r="B5" s="9">
        <v>15.0</v>
      </c>
      <c r="C5" s="6" t="s">
        <v>7</v>
      </c>
      <c r="D5" s="5" t="s">
        <v>13</v>
      </c>
    </row>
    <row r="6" ht="27.75" customHeight="1">
      <c r="A6" s="10"/>
      <c r="B6" s="9" t="s">
        <v>14</v>
      </c>
      <c r="C6" s="11" t="s">
        <v>15</v>
      </c>
      <c r="D6" s="12" t="s">
        <v>16</v>
      </c>
    </row>
    <row r="7" ht="27.75" customHeight="1">
      <c r="A7" s="10"/>
      <c r="B7" s="5" t="s">
        <v>17</v>
      </c>
      <c r="C7" s="13" t="s">
        <v>18</v>
      </c>
      <c r="D7" s="5" t="s">
        <v>19</v>
      </c>
    </row>
    <row r="8" ht="27.75" customHeight="1">
      <c r="A8" s="14"/>
      <c r="B8" s="5" t="s">
        <v>20</v>
      </c>
      <c r="C8" s="13" t="s">
        <v>21</v>
      </c>
      <c r="D8" s="5" t="s">
        <v>22</v>
      </c>
    </row>
    <row r="9" ht="27.75" customHeight="1">
      <c r="A9" s="8" t="s">
        <v>23</v>
      </c>
      <c r="B9" s="5" t="s">
        <v>24</v>
      </c>
      <c r="C9" s="13"/>
      <c r="D9" s="5" t="s">
        <v>25</v>
      </c>
    </row>
    <row r="10" ht="27.75" customHeight="1">
      <c r="A10" s="10"/>
      <c r="B10" s="5" t="s">
        <v>26</v>
      </c>
      <c r="C10" s="6" t="s">
        <v>27</v>
      </c>
      <c r="D10" s="15" t="s">
        <v>25</v>
      </c>
    </row>
    <row r="11" ht="27.75" customHeight="1">
      <c r="A11" s="10"/>
      <c r="B11" s="5" t="s">
        <v>28</v>
      </c>
      <c r="C11" s="16" t="s">
        <v>29</v>
      </c>
      <c r="D11" s="15" t="s">
        <v>25</v>
      </c>
    </row>
    <row r="12" ht="27.75" customHeight="1">
      <c r="A12" s="14"/>
      <c r="B12" s="5" t="s">
        <v>30</v>
      </c>
      <c r="C12" s="16" t="s">
        <v>31</v>
      </c>
      <c r="D12" s="15" t="s">
        <v>25</v>
      </c>
    </row>
    <row r="13" ht="27.75" customHeight="1">
      <c r="A13" s="8" t="s">
        <v>32</v>
      </c>
      <c r="B13" s="5" t="s">
        <v>33</v>
      </c>
      <c r="C13" s="6" t="s">
        <v>34</v>
      </c>
      <c r="D13" s="17" t="s">
        <v>35</v>
      </c>
    </row>
    <row r="14" ht="25.5" customHeight="1">
      <c r="A14" s="10"/>
      <c r="B14" s="18" t="s">
        <v>36</v>
      </c>
      <c r="C14" s="6" t="s">
        <v>37</v>
      </c>
      <c r="D14" s="10"/>
    </row>
    <row r="15" ht="15.0" customHeight="1">
      <c r="A15" s="14"/>
      <c r="B15" s="5" t="s">
        <v>38</v>
      </c>
      <c r="C15" s="6" t="s">
        <v>39</v>
      </c>
      <c r="D15" s="14"/>
    </row>
  </sheetData>
  <mergeCells count="5">
    <mergeCell ref="A1:D1"/>
    <mergeCell ref="A5:A8"/>
    <mergeCell ref="A9:A12"/>
    <mergeCell ref="A13:A15"/>
    <mergeCell ref="D13:D15"/>
  </mergeCells>
  <hyperlinks>
    <hyperlink r:id="rId2" ref="C3"/>
    <hyperlink r:id="rId3" ref="C4"/>
    <hyperlink r:id="rId4" ref="D4"/>
    <hyperlink r:id="rId5" ref="C5"/>
    <hyperlink r:id="rId6" ref="C6"/>
    <hyperlink r:id="rId7" ref="D6"/>
    <hyperlink r:id="rId8" ref="C7"/>
    <hyperlink r:id="rId9" ref="C8"/>
    <hyperlink r:id="rId10" ref="C10"/>
    <hyperlink r:id="rId11" ref="C11"/>
    <hyperlink r:id="rId12" ref="C12"/>
    <hyperlink r:id="rId13" ref="C13"/>
    <hyperlink r:id="rId14" ref="C14"/>
    <hyperlink r:id="rId15" ref="C15"/>
  </hyperlinks>
  <drawing r:id="rId16"/>
  <legacyDrawing r:id="rId1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5.5"/>
    <col customWidth="1" min="2" max="2" width="37.38"/>
    <col customWidth="1" min="3" max="3" width="15.13"/>
    <col customWidth="1" min="5" max="5" width="20.13"/>
    <col customWidth="1" min="6" max="6" width="9.88"/>
  </cols>
  <sheetData>
    <row r="1" ht="15.75" customHeight="1">
      <c r="A1" s="19" t="s">
        <v>40</v>
      </c>
      <c r="B1" s="20"/>
      <c r="C1" s="20"/>
      <c r="D1" s="21"/>
      <c r="E1" s="22"/>
    </row>
    <row r="2" ht="15.75" customHeight="1">
      <c r="A2" s="23" t="s">
        <v>41</v>
      </c>
      <c r="B2" s="23" t="s">
        <v>42</v>
      </c>
      <c r="C2" s="24" t="s">
        <v>43</v>
      </c>
      <c r="D2" s="23" t="s">
        <v>44</v>
      </c>
      <c r="E2" s="25" t="s">
        <v>45</v>
      </c>
      <c r="F2" s="25" t="s">
        <v>46</v>
      </c>
    </row>
    <row r="3" ht="15.75" customHeight="1">
      <c r="A3" s="26" t="s">
        <v>47</v>
      </c>
      <c r="B3" s="27" t="s">
        <v>48</v>
      </c>
      <c r="C3" s="28" t="s">
        <v>49</v>
      </c>
      <c r="D3" s="29">
        <v>8.0</v>
      </c>
      <c r="E3" s="30" t="s">
        <v>50</v>
      </c>
      <c r="F3" s="29" t="s">
        <v>51</v>
      </c>
    </row>
    <row r="4" ht="15.75" customHeight="1">
      <c r="A4" s="29" t="s">
        <v>52</v>
      </c>
      <c r="B4" s="27" t="s">
        <v>53</v>
      </c>
      <c r="C4" s="28" t="s">
        <v>54</v>
      </c>
      <c r="D4" s="29">
        <v>7.0</v>
      </c>
      <c r="E4" s="30" t="s">
        <v>50</v>
      </c>
      <c r="F4" s="29" t="s">
        <v>51</v>
      </c>
    </row>
    <row r="5" ht="15.75" customHeight="1">
      <c r="A5" s="29" t="s">
        <v>55</v>
      </c>
      <c r="B5" s="27" t="s">
        <v>56</v>
      </c>
      <c r="C5" s="31" t="s">
        <v>57</v>
      </c>
      <c r="D5" s="29">
        <v>3.0</v>
      </c>
      <c r="E5" s="30" t="s">
        <v>50</v>
      </c>
      <c r="F5" s="29" t="s">
        <v>51</v>
      </c>
    </row>
    <row r="6" ht="15.75" customHeight="1">
      <c r="A6" s="29" t="s">
        <v>58</v>
      </c>
      <c r="B6" s="27" t="s">
        <v>59</v>
      </c>
      <c r="C6" s="32" t="s">
        <v>60</v>
      </c>
      <c r="D6" s="33">
        <v>3.0</v>
      </c>
      <c r="E6" s="30" t="s">
        <v>50</v>
      </c>
      <c r="F6" s="29" t="s">
        <v>51</v>
      </c>
    </row>
    <row r="7" ht="15.75" customHeight="1">
      <c r="A7" s="29" t="s">
        <v>61</v>
      </c>
      <c r="B7" s="27" t="s">
        <v>62</v>
      </c>
      <c r="C7" s="32" t="s">
        <v>63</v>
      </c>
      <c r="D7" s="33">
        <v>4.0</v>
      </c>
      <c r="E7" s="30" t="s">
        <v>50</v>
      </c>
      <c r="F7" s="29" t="s">
        <v>51</v>
      </c>
    </row>
    <row r="8" ht="15.75" customHeight="1">
      <c r="A8" s="29" t="s">
        <v>64</v>
      </c>
      <c r="B8" s="27" t="s">
        <v>65</v>
      </c>
      <c r="C8" s="32" t="s">
        <v>66</v>
      </c>
      <c r="D8" s="33">
        <v>3.0</v>
      </c>
      <c r="E8" s="30" t="s">
        <v>50</v>
      </c>
      <c r="F8" s="29" t="s">
        <v>51</v>
      </c>
    </row>
    <row r="9" ht="15.75" customHeight="1">
      <c r="A9" s="29" t="s">
        <v>67</v>
      </c>
      <c r="B9" s="27" t="s">
        <v>68</v>
      </c>
      <c r="C9" s="28" t="s">
        <v>69</v>
      </c>
      <c r="D9" s="29">
        <v>20.0</v>
      </c>
      <c r="E9" s="30" t="s">
        <v>50</v>
      </c>
      <c r="F9" s="29" t="s">
        <v>51</v>
      </c>
    </row>
    <row r="10" ht="15.75" customHeight="1">
      <c r="A10" s="29" t="s">
        <v>70</v>
      </c>
      <c r="B10" s="27" t="s">
        <v>71</v>
      </c>
      <c r="C10" s="32" t="s">
        <v>72</v>
      </c>
      <c r="D10" s="33">
        <v>3.0</v>
      </c>
      <c r="E10" s="30" t="s">
        <v>50</v>
      </c>
      <c r="F10" s="29" t="s">
        <v>51</v>
      </c>
    </row>
    <row r="11" ht="15.75" customHeight="1">
      <c r="A11" s="29" t="s">
        <v>73</v>
      </c>
      <c r="B11" s="27" t="s">
        <v>74</v>
      </c>
      <c r="C11" s="32" t="s">
        <v>75</v>
      </c>
      <c r="D11" s="33">
        <v>15.0</v>
      </c>
      <c r="E11" s="30" t="s">
        <v>50</v>
      </c>
      <c r="F11" s="29" t="s">
        <v>51</v>
      </c>
    </row>
    <row r="12" ht="15.75" customHeight="1">
      <c r="A12" s="29" t="s">
        <v>76</v>
      </c>
      <c r="B12" s="27" t="s">
        <v>77</v>
      </c>
      <c r="C12" s="32" t="s">
        <v>78</v>
      </c>
      <c r="D12" s="33">
        <v>3.0</v>
      </c>
      <c r="E12" s="30" t="s">
        <v>50</v>
      </c>
      <c r="F12" s="29" t="s">
        <v>51</v>
      </c>
    </row>
    <row r="13" ht="15.75" customHeight="1">
      <c r="A13" s="29" t="s">
        <v>79</v>
      </c>
      <c r="B13" s="27" t="s">
        <v>80</v>
      </c>
      <c r="C13" s="31" t="s">
        <v>81</v>
      </c>
      <c r="D13" s="29">
        <v>1.0</v>
      </c>
      <c r="E13" s="30" t="s">
        <v>50</v>
      </c>
      <c r="F13" s="29" t="s">
        <v>82</v>
      </c>
    </row>
    <row r="14" ht="15.75" customHeight="1">
      <c r="A14" s="29" t="s">
        <v>83</v>
      </c>
      <c r="B14" s="27" t="s">
        <v>84</v>
      </c>
      <c r="C14" s="31" t="s">
        <v>85</v>
      </c>
      <c r="D14" s="29">
        <v>1.0</v>
      </c>
      <c r="E14" s="30" t="s">
        <v>50</v>
      </c>
      <c r="F14" s="29" t="s">
        <v>82</v>
      </c>
    </row>
    <row r="15" ht="15.75" customHeight="1">
      <c r="A15" s="29" t="s">
        <v>86</v>
      </c>
      <c r="B15" s="27" t="s">
        <v>87</v>
      </c>
      <c r="C15" s="28" t="s">
        <v>88</v>
      </c>
      <c r="D15" s="29">
        <v>3.0</v>
      </c>
      <c r="E15" s="30" t="s">
        <v>50</v>
      </c>
      <c r="F15" s="29" t="s">
        <v>89</v>
      </c>
    </row>
    <row r="16" ht="15.75" customHeight="1">
      <c r="A16" s="29" t="s">
        <v>90</v>
      </c>
      <c r="B16" s="27" t="s">
        <v>91</v>
      </c>
      <c r="C16" s="31" t="s">
        <v>92</v>
      </c>
      <c r="D16" s="29">
        <v>4.0</v>
      </c>
      <c r="E16" s="34" t="s">
        <v>93</v>
      </c>
      <c r="F16" s="29" t="s">
        <v>94</v>
      </c>
    </row>
  </sheetData>
  <mergeCells count="1">
    <mergeCell ref="A1:D1"/>
  </mergeCells>
  <hyperlinks>
    <hyperlink r:id="rId1" ref="C3"/>
    <hyperlink r:id="rId2" ref="C4"/>
    <hyperlink r:id="rId3" ref="C5"/>
    <hyperlink r:id="rId4" ref="C6"/>
    <hyperlink r:id="rId5" ref="C7"/>
    <hyperlink r:id="rId6" ref="C8"/>
    <hyperlink r:id="rId7" ref="C9"/>
    <hyperlink r:id="rId8" ref="C10"/>
    <hyperlink r:id="rId9" ref="C11"/>
    <hyperlink r:id="rId10" ref="C12"/>
    <hyperlink r:id="rId11" ref="C13"/>
    <hyperlink r:id="rId12" ref="C14"/>
    <hyperlink r:id="rId13" ref="C15"/>
    <hyperlink r:id="rId14" ref="C16"/>
  </hyperlinks>
  <drawing r:id="rId15"/>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37.25"/>
    <col customWidth="1" min="3" max="3" width="21.25"/>
    <col customWidth="1" min="4" max="12" width="7.0"/>
    <col customWidth="1" min="13" max="14" width="6.75"/>
  </cols>
  <sheetData>
    <row r="1" ht="15.75" customHeight="1">
      <c r="A1" s="35" t="s">
        <v>95</v>
      </c>
      <c r="B1" s="36" t="s">
        <v>96</v>
      </c>
      <c r="C1" s="35" t="s">
        <v>97</v>
      </c>
      <c r="D1" s="35" t="s">
        <v>47</v>
      </c>
      <c r="E1" s="35" t="s">
        <v>52</v>
      </c>
      <c r="F1" s="35" t="s">
        <v>55</v>
      </c>
      <c r="G1" s="35" t="s">
        <v>58</v>
      </c>
      <c r="H1" s="35" t="s">
        <v>61</v>
      </c>
      <c r="I1" s="35" t="s">
        <v>64</v>
      </c>
      <c r="J1" s="35" t="s">
        <v>67</v>
      </c>
      <c r="K1" s="35" t="s">
        <v>70</v>
      </c>
      <c r="L1" s="35" t="s">
        <v>73</v>
      </c>
      <c r="M1" s="35" t="s">
        <v>76</v>
      </c>
      <c r="N1" s="35"/>
    </row>
    <row r="2" ht="15.75" customHeight="1">
      <c r="A2" s="37" t="s">
        <v>98</v>
      </c>
      <c r="B2" s="38" t="s">
        <v>99</v>
      </c>
      <c r="C2" s="38" t="s">
        <v>100</v>
      </c>
      <c r="D2" s="37" t="s">
        <v>101</v>
      </c>
      <c r="E2" s="37" t="s">
        <v>101</v>
      </c>
      <c r="F2" s="37" t="s">
        <v>101</v>
      </c>
      <c r="G2" s="37" t="s">
        <v>101</v>
      </c>
      <c r="H2" s="37" t="s">
        <v>101</v>
      </c>
      <c r="I2" s="37" t="s">
        <v>101</v>
      </c>
      <c r="J2" s="37" t="s">
        <v>101</v>
      </c>
      <c r="K2" s="37" t="s">
        <v>101</v>
      </c>
      <c r="L2" s="37" t="s">
        <v>101</v>
      </c>
      <c r="M2" s="37" t="s">
        <v>101</v>
      </c>
      <c r="N2" s="37"/>
      <c r="O2" s="39"/>
      <c r="P2" s="39"/>
      <c r="Q2" s="39"/>
      <c r="R2" s="39"/>
      <c r="S2" s="39"/>
      <c r="T2" s="39"/>
      <c r="U2" s="39"/>
      <c r="V2" s="39"/>
      <c r="W2" s="39"/>
      <c r="X2" s="39"/>
      <c r="Y2" s="39"/>
      <c r="Z2" s="39"/>
    </row>
    <row r="3" ht="15.75" customHeight="1">
      <c r="A3" s="37" t="s">
        <v>102</v>
      </c>
      <c r="B3" s="38" t="s">
        <v>103</v>
      </c>
      <c r="C3" s="38" t="s">
        <v>104</v>
      </c>
      <c r="D3" s="37">
        <v>8.0</v>
      </c>
      <c r="E3" s="37">
        <v>7.0</v>
      </c>
      <c r="F3" s="37">
        <v>3.0</v>
      </c>
      <c r="G3" s="37">
        <v>3.0</v>
      </c>
      <c r="H3" s="37">
        <v>4.0</v>
      </c>
      <c r="I3" s="37">
        <v>3.0</v>
      </c>
      <c r="J3" s="37">
        <v>20.0</v>
      </c>
      <c r="K3" s="37">
        <v>3.0</v>
      </c>
      <c r="L3" s="37">
        <v>8.0</v>
      </c>
      <c r="M3" s="37">
        <v>15.0</v>
      </c>
      <c r="N3" s="37"/>
      <c r="O3" s="39"/>
      <c r="P3" s="39"/>
      <c r="Q3" s="39"/>
      <c r="R3" s="39"/>
      <c r="S3" s="39"/>
      <c r="T3" s="39"/>
      <c r="U3" s="39"/>
      <c r="V3" s="39"/>
      <c r="W3" s="39"/>
      <c r="X3" s="39"/>
      <c r="Y3" s="39"/>
      <c r="Z3" s="39"/>
    </row>
    <row r="4" ht="49.5" customHeight="1">
      <c r="A4" s="37" t="s">
        <v>105</v>
      </c>
      <c r="B4" s="38" t="s">
        <v>106</v>
      </c>
      <c r="C4" s="38" t="s">
        <v>107</v>
      </c>
      <c r="D4" s="40" t="s">
        <v>108</v>
      </c>
      <c r="E4" s="40" t="s">
        <v>109</v>
      </c>
      <c r="F4" s="40" t="s">
        <v>110</v>
      </c>
      <c r="G4" s="40" t="s">
        <v>110</v>
      </c>
      <c r="H4" s="40" t="s">
        <v>110</v>
      </c>
      <c r="I4" s="40" t="s">
        <v>110</v>
      </c>
      <c r="J4" s="40" t="s">
        <v>108</v>
      </c>
      <c r="K4" s="40" t="s">
        <v>110</v>
      </c>
      <c r="L4" s="40" t="s">
        <v>111</v>
      </c>
      <c r="M4" s="40" t="s">
        <v>111</v>
      </c>
      <c r="N4" s="40"/>
      <c r="O4" s="39"/>
      <c r="P4" s="39"/>
      <c r="Q4" s="39"/>
      <c r="R4" s="39"/>
      <c r="S4" s="39"/>
      <c r="T4" s="39"/>
      <c r="U4" s="39"/>
      <c r="V4" s="39"/>
      <c r="W4" s="39"/>
      <c r="X4" s="39"/>
      <c r="Y4" s="39"/>
      <c r="Z4" s="39"/>
    </row>
    <row r="5" ht="15.75" customHeight="1">
      <c r="A5" s="41"/>
      <c r="B5" s="42"/>
    </row>
    <row r="6" ht="15.75" customHeight="1">
      <c r="A6" s="41"/>
      <c r="B6" s="42"/>
    </row>
    <row r="7" ht="15.75" customHeight="1">
      <c r="A7" s="41"/>
      <c r="B7" s="42"/>
    </row>
    <row r="8" ht="15.75" customHeight="1">
      <c r="A8" s="41"/>
      <c r="B8" s="42"/>
    </row>
    <row r="9" ht="15.75" customHeight="1">
      <c r="A9" s="41"/>
      <c r="B9" s="42"/>
    </row>
    <row r="10" ht="15.75" customHeight="1">
      <c r="A10" s="41"/>
      <c r="B10" s="42"/>
    </row>
    <row r="11" ht="15.75" customHeight="1">
      <c r="A11" s="41"/>
      <c r="B11" s="42"/>
    </row>
    <row r="12" ht="15.75" customHeight="1">
      <c r="A12" s="41"/>
      <c r="B12" s="42"/>
    </row>
    <row r="13" ht="15.75" customHeight="1">
      <c r="A13" s="41"/>
      <c r="B13" s="42"/>
    </row>
    <row r="14" ht="15.75" customHeight="1">
      <c r="A14" s="41"/>
      <c r="B14" s="42"/>
    </row>
    <row r="15" ht="15.75" customHeight="1">
      <c r="A15" s="41"/>
      <c r="B15" s="42"/>
    </row>
    <row r="16" ht="15.75" customHeight="1">
      <c r="A16" s="41"/>
      <c r="B16" s="42"/>
    </row>
    <row r="17" ht="15.75" customHeight="1">
      <c r="A17" s="41"/>
      <c r="B17" s="42"/>
    </row>
    <row r="18" ht="15.75" customHeight="1">
      <c r="A18" s="41"/>
      <c r="B18" s="42"/>
    </row>
    <row r="19" ht="15.75" customHeight="1">
      <c r="A19" s="41"/>
      <c r="B19" s="42"/>
    </row>
    <row r="20" ht="15.75" customHeight="1">
      <c r="A20" s="41"/>
      <c r="B20" s="42"/>
    </row>
    <row r="21" ht="15.75" customHeight="1">
      <c r="A21" s="41"/>
      <c r="B21" s="42"/>
    </row>
    <row r="22" ht="15.75" customHeight="1">
      <c r="A22" s="41"/>
      <c r="B22" s="42"/>
    </row>
    <row r="23" ht="15.75" customHeight="1">
      <c r="A23" s="41"/>
      <c r="B23" s="42"/>
    </row>
    <row r="24" ht="15.75" customHeight="1">
      <c r="A24" s="41"/>
      <c r="B24" s="42"/>
    </row>
    <row r="25" ht="15.75" customHeight="1">
      <c r="A25" s="41"/>
      <c r="B25" s="42"/>
    </row>
    <row r="26" ht="15.75" customHeight="1">
      <c r="A26" s="41"/>
      <c r="B26" s="42"/>
    </row>
    <row r="27" ht="15.75" customHeight="1">
      <c r="A27" s="41"/>
      <c r="B27" s="42"/>
    </row>
    <row r="28" ht="15.75" customHeight="1">
      <c r="A28" s="41"/>
      <c r="B28" s="42"/>
    </row>
    <row r="29" ht="15.75" customHeight="1">
      <c r="A29" s="41"/>
      <c r="B29" s="42"/>
    </row>
    <row r="30" ht="15.75" customHeight="1">
      <c r="A30" s="41"/>
      <c r="B30" s="42"/>
    </row>
    <row r="31" ht="15.75" customHeight="1">
      <c r="A31" s="41"/>
      <c r="B31" s="42"/>
    </row>
    <row r="32" ht="15.75" customHeight="1">
      <c r="A32" s="41"/>
      <c r="B32" s="42"/>
    </row>
    <row r="33" ht="15.75" customHeight="1">
      <c r="A33" s="41"/>
      <c r="B33" s="42"/>
    </row>
    <row r="34" ht="15.75" customHeight="1">
      <c r="A34" s="41"/>
      <c r="B34" s="42"/>
    </row>
    <row r="35" ht="15.75" customHeight="1">
      <c r="A35" s="41"/>
      <c r="B35" s="42"/>
    </row>
    <row r="36" ht="15.75" customHeight="1">
      <c r="A36" s="41"/>
      <c r="B36" s="42"/>
    </row>
    <row r="37" ht="15.75" customHeight="1">
      <c r="A37" s="41"/>
      <c r="B37" s="42"/>
    </row>
    <row r="38" ht="15.75" customHeight="1">
      <c r="A38" s="41"/>
      <c r="B38" s="42"/>
    </row>
    <row r="39" ht="15.75" customHeight="1">
      <c r="A39" s="41"/>
      <c r="B39" s="42"/>
    </row>
    <row r="40" ht="15.75" customHeight="1">
      <c r="A40" s="41"/>
      <c r="B40" s="42"/>
    </row>
    <row r="41" ht="15.75" customHeight="1">
      <c r="A41" s="41"/>
      <c r="B41" s="42"/>
    </row>
    <row r="42" ht="15.75" customHeight="1">
      <c r="A42" s="41"/>
      <c r="B42" s="42"/>
    </row>
    <row r="43" ht="15.75" customHeight="1">
      <c r="A43" s="41"/>
      <c r="B43" s="42"/>
    </row>
    <row r="44" ht="15.75" customHeight="1">
      <c r="A44" s="41"/>
      <c r="B44" s="42"/>
    </row>
    <row r="45" ht="15.75" customHeight="1">
      <c r="A45" s="41"/>
      <c r="B45" s="42"/>
    </row>
    <row r="46" ht="15.75" customHeight="1">
      <c r="A46" s="41"/>
      <c r="B46" s="42"/>
    </row>
    <row r="47" ht="15.75" customHeight="1">
      <c r="A47" s="41"/>
      <c r="B47" s="42"/>
    </row>
    <row r="48" ht="15.75" customHeight="1">
      <c r="A48" s="41"/>
      <c r="B48" s="42"/>
    </row>
    <row r="49" ht="15.75" customHeight="1">
      <c r="A49" s="41"/>
      <c r="B49" s="42"/>
    </row>
    <row r="50" ht="15.75" customHeight="1">
      <c r="A50" s="41"/>
      <c r="B50" s="42"/>
    </row>
    <row r="51" ht="15.75" customHeight="1">
      <c r="A51" s="41"/>
      <c r="B51" s="42"/>
    </row>
    <row r="52" ht="15.75" customHeight="1">
      <c r="A52" s="41"/>
      <c r="B52" s="42"/>
    </row>
    <row r="53" ht="15.75" customHeight="1">
      <c r="A53" s="41"/>
      <c r="B53" s="42"/>
    </row>
    <row r="54" ht="15.75" customHeight="1">
      <c r="A54" s="41"/>
      <c r="B54" s="42"/>
    </row>
    <row r="55" ht="15.75" customHeight="1">
      <c r="A55" s="41"/>
      <c r="B55" s="42"/>
    </row>
    <row r="56" ht="15.75" customHeight="1">
      <c r="A56" s="41"/>
      <c r="B56" s="42"/>
    </row>
    <row r="57" ht="15.75" customHeight="1">
      <c r="A57" s="41"/>
      <c r="B57" s="42"/>
    </row>
    <row r="58" ht="15.75" customHeight="1">
      <c r="A58" s="41"/>
      <c r="B58" s="42"/>
    </row>
    <row r="59" ht="15.75" customHeight="1">
      <c r="A59" s="41"/>
      <c r="B59" s="42"/>
    </row>
    <row r="60" ht="15.75" customHeight="1">
      <c r="A60" s="41"/>
      <c r="B60" s="42"/>
    </row>
    <row r="61" ht="15.75" customHeight="1">
      <c r="A61" s="41"/>
      <c r="B61" s="42"/>
    </row>
    <row r="62" ht="15.75" customHeight="1">
      <c r="A62" s="41"/>
      <c r="B62" s="42"/>
    </row>
    <row r="63" ht="15.75" customHeight="1">
      <c r="A63" s="41"/>
      <c r="B63" s="42"/>
    </row>
    <row r="64" ht="15.75" customHeight="1">
      <c r="A64" s="41"/>
      <c r="B64" s="42"/>
    </row>
    <row r="65" ht="15.75" customHeight="1">
      <c r="A65" s="41"/>
      <c r="B65" s="42"/>
    </row>
    <row r="66" ht="15.75" customHeight="1">
      <c r="A66" s="41"/>
      <c r="B66" s="42"/>
    </row>
    <row r="67" ht="15.75" customHeight="1">
      <c r="A67" s="41"/>
      <c r="B67" s="42"/>
    </row>
    <row r="68" ht="15.75" customHeight="1">
      <c r="A68" s="41"/>
      <c r="B68" s="42"/>
    </row>
    <row r="69" ht="15.75" customHeight="1">
      <c r="A69" s="41"/>
      <c r="B69" s="42"/>
    </row>
    <row r="70" ht="15.75" customHeight="1">
      <c r="A70" s="41"/>
      <c r="B70" s="42"/>
    </row>
    <row r="71" ht="15.75" customHeight="1">
      <c r="A71" s="41"/>
      <c r="B71" s="42"/>
    </row>
    <row r="72" ht="15.75" customHeight="1">
      <c r="A72" s="41"/>
      <c r="B72" s="42"/>
    </row>
    <row r="73" ht="15.75" customHeight="1">
      <c r="A73" s="41"/>
      <c r="B73" s="42"/>
    </row>
    <row r="74" ht="15.75" customHeight="1">
      <c r="A74" s="41"/>
      <c r="B74" s="42"/>
    </row>
    <row r="75" ht="15.75" customHeight="1">
      <c r="A75" s="41"/>
      <c r="B75" s="42"/>
    </row>
    <row r="76" ht="15.75" customHeight="1">
      <c r="A76" s="41"/>
      <c r="B76" s="42"/>
    </row>
    <row r="77" ht="15.75" customHeight="1">
      <c r="A77" s="41"/>
      <c r="B77" s="42"/>
    </row>
    <row r="78" ht="15.75" customHeight="1">
      <c r="A78" s="41"/>
      <c r="B78" s="42"/>
    </row>
    <row r="79" ht="15.75" customHeight="1">
      <c r="A79" s="41"/>
      <c r="B79" s="42"/>
    </row>
    <row r="80" ht="15.75" customHeight="1">
      <c r="A80" s="41"/>
      <c r="B80" s="42"/>
    </row>
    <row r="81" ht="15.75" customHeight="1">
      <c r="A81" s="41"/>
      <c r="B81" s="42"/>
    </row>
    <row r="82" ht="15.75" customHeight="1">
      <c r="A82" s="41"/>
      <c r="B82" s="42"/>
    </row>
    <row r="83" ht="15.75" customHeight="1">
      <c r="A83" s="41"/>
      <c r="B83" s="42"/>
    </row>
    <row r="84" ht="15.75" customHeight="1">
      <c r="A84" s="41"/>
      <c r="B84" s="42"/>
    </row>
    <row r="85" ht="15.75" customHeight="1">
      <c r="A85" s="41"/>
      <c r="B85" s="42"/>
    </row>
    <row r="86" ht="15.75" customHeight="1">
      <c r="A86" s="41"/>
      <c r="B86" s="42"/>
    </row>
    <row r="87" ht="15.75" customHeight="1">
      <c r="A87" s="41"/>
      <c r="B87" s="42"/>
    </row>
    <row r="88" ht="15.75" customHeight="1">
      <c r="A88" s="41"/>
      <c r="B88" s="42"/>
    </row>
    <row r="89" ht="15.75" customHeight="1">
      <c r="A89" s="41"/>
      <c r="B89" s="42"/>
    </row>
    <row r="90" ht="15.75" customHeight="1">
      <c r="A90" s="41"/>
      <c r="B90" s="42"/>
    </row>
    <row r="91" ht="15.75" customHeight="1">
      <c r="A91" s="41"/>
      <c r="B91" s="42"/>
    </row>
    <row r="92" ht="15.75" customHeight="1">
      <c r="A92" s="41"/>
      <c r="B92" s="42"/>
    </row>
    <row r="93" ht="15.75" customHeight="1">
      <c r="A93" s="41"/>
      <c r="B93" s="42"/>
    </row>
    <row r="94" ht="15.75" customHeight="1">
      <c r="A94" s="41"/>
      <c r="B94" s="42"/>
    </row>
    <row r="95" ht="15.75" customHeight="1">
      <c r="A95" s="41"/>
      <c r="B95" s="42"/>
    </row>
    <row r="96" ht="15.75" customHeight="1">
      <c r="A96" s="41"/>
      <c r="B96" s="42"/>
    </row>
    <row r="97" ht="15.75" customHeight="1">
      <c r="A97" s="41"/>
      <c r="B97" s="42"/>
    </row>
    <row r="98" ht="15.75" customHeight="1">
      <c r="A98" s="41"/>
      <c r="B98" s="42"/>
    </row>
    <row r="99" ht="15.75" customHeight="1">
      <c r="A99" s="41"/>
      <c r="B99" s="42"/>
    </row>
    <row r="100" ht="15.75" customHeight="1">
      <c r="A100" s="41"/>
      <c r="B100" s="42"/>
    </row>
    <row r="101" ht="15.75" customHeight="1">
      <c r="A101" s="41"/>
      <c r="B101" s="42"/>
    </row>
    <row r="102" ht="15.75" customHeight="1">
      <c r="A102" s="41"/>
      <c r="B102" s="42"/>
    </row>
    <row r="103" ht="15.75" customHeight="1">
      <c r="A103" s="41"/>
      <c r="B103" s="42"/>
    </row>
    <row r="104" ht="15.75" customHeight="1">
      <c r="A104" s="41"/>
      <c r="B104" s="42"/>
    </row>
    <row r="105" ht="15.75" customHeight="1">
      <c r="A105" s="41"/>
      <c r="B105" s="42"/>
    </row>
    <row r="106" ht="15.75" customHeight="1">
      <c r="A106" s="41"/>
      <c r="B106" s="42"/>
    </row>
    <row r="107" ht="15.75" customHeight="1">
      <c r="A107" s="41"/>
      <c r="B107" s="42"/>
    </row>
    <row r="108" ht="15.75" customHeight="1">
      <c r="A108" s="41"/>
      <c r="B108" s="42"/>
    </row>
    <row r="109" ht="15.75" customHeight="1">
      <c r="A109" s="41"/>
      <c r="B109" s="42"/>
    </row>
    <row r="110" ht="15.75" customHeight="1">
      <c r="A110" s="41"/>
      <c r="B110" s="42"/>
    </row>
    <row r="111" ht="15.75" customHeight="1">
      <c r="A111" s="41"/>
      <c r="B111" s="42"/>
    </row>
    <row r="112" ht="15.75" customHeight="1">
      <c r="A112" s="41"/>
      <c r="B112" s="42"/>
    </row>
    <row r="113" ht="15.75" customHeight="1">
      <c r="A113" s="41"/>
      <c r="B113" s="42"/>
    </row>
    <row r="114" ht="15.75" customHeight="1">
      <c r="A114" s="41"/>
      <c r="B114" s="42"/>
    </row>
    <row r="115" ht="15.75" customHeight="1">
      <c r="A115" s="41"/>
      <c r="B115" s="42"/>
    </row>
    <row r="116" ht="15.75" customHeight="1">
      <c r="A116" s="41"/>
      <c r="B116" s="42"/>
    </row>
    <row r="117" ht="15.75" customHeight="1">
      <c r="A117" s="41"/>
      <c r="B117" s="42"/>
    </row>
    <row r="118" ht="15.75" customHeight="1">
      <c r="A118" s="41"/>
      <c r="B118" s="42"/>
    </row>
    <row r="119" ht="15.75" customHeight="1">
      <c r="A119" s="41"/>
      <c r="B119" s="42"/>
    </row>
    <row r="120" ht="15.75" customHeight="1">
      <c r="A120" s="41"/>
      <c r="B120" s="42"/>
    </row>
    <row r="121" ht="15.75" customHeight="1">
      <c r="A121" s="41"/>
      <c r="B121" s="42"/>
    </row>
    <row r="122" ht="15.75" customHeight="1">
      <c r="A122" s="41"/>
      <c r="B122" s="42"/>
    </row>
    <row r="123" ht="15.75" customHeight="1">
      <c r="A123" s="41"/>
      <c r="B123" s="42"/>
    </row>
    <row r="124" ht="15.75" customHeight="1">
      <c r="A124" s="41"/>
      <c r="B124" s="42"/>
    </row>
    <row r="125" ht="15.75" customHeight="1">
      <c r="A125" s="41"/>
      <c r="B125" s="42"/>
    </row>
    <row r="126" ht="15.75" customHeight="1">
      <c r="A126" s="41"/>
      <c r="B126" s="42"/>
    </row>
    <row r="127" ht="15.75" customHeight="1">
      <c r="A127" s="41"/>
      <c r="B127" s="42"/>
    </row>
    <row r="128" ht="15.75" customHeight="1">
      <c r="A128" s="41"/>
      <c r="B128" s="42"/>
    </row>
    <row r="129" ht="15.75" customHeight="1">
      <c r="A129" s="41"/>
      <c r="B129" s="42"/>
    </row>
    <row r="130" ht="15.75" customHeight="1">
      <c r="A130" s="41"/>
      <c r="B130" s="42"/>
    </row>
    <row r="131" ht="15.75" customHeight="1">
      <c r="A131" s="41"/>
      <c r="B131" s="42"/>
    </row>
    <row r="132" ht="15.75" customHeight="1">
      <c r="A132" s="41"/>
      <c r="B132" s="42"/>
    </row>
    <row r="133" ht="15.75" customHeight="1">
      <c r="A133" s="41"/>
      <c r="B133" s="42"/>
    </row>
    <row r="134" ht="15.75" customHeight="1">
      <c r="A134" s="41"/>
      <c r="B134" s="42"/>
    </row>
    <row r="135" ht="15.75" customHeight="1">
      <c r="A135" s="41"/>
      <c r="B135" s="42"/>
    </row>
    <row r="136" ht="15.75" customHeight="1">
      <c r="A136" s="41"/>
      <c r="B136" s="42"/>
    </row>
    <row r="137" ht="15.75" customHeight="1">
      <c r="A137" s="41"/>
      <c r="B137" s="42"/>
    </row>
    <row r="138" ht="15.75" customHeight="1">
      <c r="A138" s="41"/>
      <c r="B138" s="42"/>
    </row>
    <row r="139" ht="15.75" customHeight="1">
      <c r="A139" s="41"/>
      <c r="B139" s="42"/>
    </row>
    <row r="140" ht="15.75" customHeight="1">
      <c r="A140" s="41"/>
      <c r="B140" s="42"/>
    </row>
    <row r="141" ht="15.75" customHeight="1">
      <c r="A141" s="41"/>
      <c r="B141" s="42"/>
    </row>
    <row r="142" ht="15.75" customHeight="1">
      <c r="A142" s="41"/>
      <c r="B142" s="42"/>
    </row>
    <row r="143" ht="15.75" customHeight="1">
      <c r="A143" s="41"/>
      <c r="B143" s="42"/>
    </row>
    <row r="144" ht="15.75" customHeight="1">
      <c r="A144" s="41"/>
      <c r="B144" s="42"/>
    </row>
    <row r="145" ht="15.75" customHeight="1">
      <c r="A145" s="41"/>
      <c r="B145" s="42"/>
    </row>
    <row r="146" ht="15.75" customHeight="1">
      <c r="A146" s="41"/>
      <c r="B146" s="42"/>
    </row>
    <row r="147" ht="15.75" customHeight="1">
      <c r="A147" s="41"/>
      <c r="B147" s="42"/>
    </row>
    <row r="148" ht="15.75" customHeight="1">
      <c r="A148" s="41"/>
      <c r="B148" s="42"/>
    </row>
    <row r="149" ht="15.75" customHeight="1">
      <c r="A149" s="41"/>
      <c r="B149" s="42"/>
    </row>
    <row r="150" ht="15.75" customHeight="1">
      <c r="A150" s="41"/>
      <c r="B150" s="42"/>
    </row>
    <row r="151" ht="15.75" customHeight="1">
      <c r="A151" s="41"/>
      <c r="B151" s="42"/>
    </row>
    <row r="152" ht="15.75" customHeight="1">
      <c r="A152" s="41"/>
      <c r="B152" s="42"/>
    </row>
    <row r="153" ht="15.75" customHeight="1">
      <c r="A153" s="41"/>
      <c r="B153" s="42"/>
    </row>
    <row r="154" ht="15.75" customHeight="1">
      <c r="A154" s="41"/>
      <c r="B154" s="42"/>
    </row>
    <row r="155" ht="15.75" customHeight="1">
      <c r="A155" s="41"/>
      <c r="B155" s="42"/>
    </row>
    <row r="156" ht="15.75" customHeight="1">
      <c r="A156" s="41"/>
      <c r="B156" s="42"/>
    </row>
    <row r="157" ht="15.75" customHeight="1">
      <c r="A157" s="41"/>
      <c r="B157" s="42"/>
    </row>
    <row r="158" ht="15.75" customHeight="1">
      <c r="A158" s="41"/>
      <c r="B158" s="42"/>
    </row>
    <row r="159" ht="15.75" customHeight="1">
      <c r="A159" s="41"/>
      <c r="B159" s="42"/>
    </row>
    <row r="160" ht="15.75" customHeight="1">
      <c r="A160" s="41"/>
      <c r="B160" s="42"/>
    </row>
    <row r="161" ht="15.75" customHeight="1">
      <c r="A161" s="41"/>
      <c r="B161" s="42"/>
    </row>
    <row r="162" ht="15.75" customHeight="1">
      <c r="A162" s="41"/>
      <c r="B162" s="42"/>
    </row>
    <row r="163" ht="15.75" customHeight="1">
      <c r="A163" s="41"/>
      <c r="B163" s="42"/>
    </row>
    <row r="164" ht="15.75" customHeight="1">
      <c r="A164" s="41"/>
      <c r="B164" s="42"/>
    </row>
    <row r="165" ht="15.75" customHeight="1">
      <c r="A165" s="41"/>
      <c r="B165" s="42"/>
    </row>
    <row r="166" ht="15.75" customHeight="1">
      <c r="A166" s="41"/>
      <c r="B166" s="42"/>
    </row>
    <row r="167" ht="15.75" customHeight="1">
      <c r="A167" s="41"/>
      <c r="B167" s="42"/>
    </row>
    <row r="168" ht="15.75" customHeight="1">
      <c r="A168" s="41"/>
      <c r="B168" s="42"/>
    </row>
    <row r="169" ht="15.75" customHeight="1">
      <c r="A169" s="41"/>
      <c r="B169" s="42"/>
    </row>
    <row r="170" ht="15.75" customHeight="1">
      <c r="A170" s="41"/>
      <c r="B170" s="42"/>
    </row>
    <row r="171" ht="15.75" customHeight="1">
      <c r="A171" s="41"/>
      <c r="B171" s="42"/>
    </row>
    <row r="172" ht="15.75" customHeight="1">
      <c r="A172" s="41"/>
      <c r="B172" s="42"/>
    </row>
    <row r="173" ht="15.75" customHeight="1">
      <c r="A173" s="41"/>
      <c r="B173" s="42"/>
    </row>
    <row r="174" ht="15.75" customHeight="1">
      <c r="A174" s="41"/>
      <c r="B174" s="42"/>
    </row>
    <row r="175" ht="15.75" customHeight="1">
      <c r="A175" s="41"/>
      <c r="B175" s="42"/>
    </row>
    <row r="176" ht="15.75" customHeight="1">
      <c r="A176" s="41"/>
      <c r="B176" s="42"/>
    </row>
    <row r="177" ht="15.75" customHeight="1">
      <c r="A177" s="41"/>
      <c r="B177" s="42"/>
    </row>
    <row r="178" ht="15.75" customHeight="1">
      <c r="A178" s="41"/>
      <c r="B178" s="42"/>
    </row>
    <row r="179" ht="15.75" customHeight="1">
      <c r="A179" s="41"/>
      <c r="B179" s="42"/>
    </row>
    <row r="180" ht="15.75" customHeight="1">
      <c r="A180" s="41"/>
      <c r="B180" s="42"/>
    </row>
    <row r="181" ht="15.75" customHeight="1">
      <c r="A181" s="41"/>
      <c r="B181" s="42"/>
    </row>
    <row r="182" ht="15.75" customHeight="1">
      <c r="A182" s="41"/>
      <c r="B182" s="42"/>
    </row>
    <row r="183" ht="15.75" customHeight="1">
      <c r="A183" s="41"/>
      <c r="B183" s="42"/>
    </row>
    <row r="184" ht="15.75" customHeight="1">
      <c r="A184" s="41"/>
      <c r="B184" s="42"/>
    </row>
    <row r="185" ht="15.75" customHeight="1">
      <c r="A185" s="41"/>
      <c r="B185" s="42"/>
    </row>
    <row r="186" ht="15.75" customHeight="1">
      <c r="A186" s="41"/>
      <c r="B186" s="42"/>
    </row>
    <row r="187" ht="15.75" customHeight="1">
      <c r="A187" s="41"/>
      <c r="B187" s="42"/>
    </row>
    <row r="188" ht="15.75" customHeight="1">
      <c r="A188" s="41"/>
      <c r="B188" s="42"/>
    </row>
    <row r="189" ht="15.75" customHeight="1">
      <c r="A189" s="41"/>
      <c r="B189" s="42"/>
    </row>
    <row r="190" ht="15.75" customHeight="1">
      <c r="A190" s="41"/>
      <c r="B190" s="42"/>
    </row>
    <row r="191" ht="15.75" customHeight="1">
      <c r="A191" s="41"/>
      <c r="B191" s="42"/>
    </row>
    <row r="192" ht="15.75" customHeight="1">
      <c r="A192" s="41"/>
      <c r="B192" s="42"/>
    </row>
    <row r="193" ht="15.75" customHeight="1">
      <c r="A193" s="41"/>
      <c r="B193" s="42"/>
    </row>
    <row r="194" ht="15.75" customHeight="1">
      <c r="A194" s="41"/>
      <c r="B194" s="42"/>
    </row>
    <row r="195" ht="15.75" customHeight="1">
      <c r="A195" s="41"/>
      <c r="B195" s="42"/>
    </row>
    <row r="196" ht="15.75" customHeight="1">
      <c r="A196" s="41"/>
      <c r="B196" s="42"/>
    </row>
    <row r="197" ht="15.75" customHeight="1">
      <c r="A197" s="41"/>
      <c r="B197" s="42"/>
    </row>
    <row r="198" ht="15.75" customHeight="1">
      <c r="A198" s="41"/>
      <c r="B198" s="42"/>
    </row>
    <row r="199" ht="15.75" customHeight="1">
      <c r="A199" s="41"/>
      <c r="B199" s="42"/>
    </row>
    <row r="200" ht="15.75" customHeight="1">
      <c r="A200" s="41"/>
      <c r="B200" s="42"/>
    </row>
    <row r="201" ht="15.75" customHeight="1">
      <c r="A201" s="41"/>
      <c r="B201" s="42"/>
    </row>
    <row r="202" ht="15.75" customHeight="1">
      <c r="A202" s="41"/>
      <c r="B202" s="42"/>
    </row>
    <row r="203" ht="15.75" customHeight="1">
      <c r="A203" s="41"/>
      <c r="B203" s="42"/>
    </row>
    <row r="204" ht="15.75" customHeight="1">
      <c r="A204" s="41"/>
      <c r="B204" s="42"/>
    </row>
    <row r="205" ht="15.75" customHeight="1">
      <c r="A205" s="41"/>
      <c r="B205" s="42"/>
    </row>
    <row r="206" ht="15.75" customHeight="1">
      <c r="A206" s="41"/>
      <c r="B206" s="42"/>
    </row>
    <row r="207" ht="15.75" customHeight="1">
      <c r="A207" s="41"/>
      <c r="B207" s="42"/>
    </row>
    <row r="208" ht="15.75" customHeight="1">
      <c r="A208" s="41"/>
      <c r="B208" s="42"/>
    </row>
    <row r="209" ht="15.75" customHeight="1">
      <c r="A209" s="41"/>
      <c r="B209" s="42"/>
    </row>
    <row r="210" ht="15.75" customHeight="1">
      <c r="A210" s="41"/>
      <c r="B210" s="42"/>
    </row>
    <row r="211" ht="15.75" customHeight="1">
      <c r="A211" s="41"/>
      <c r="B211" s="42"/>
    </row>
    <row r="212" ht="15.75" customHeight="1">
      <c r="A212" s="41"/>
      <c r="B212" s="42"/>
    </row>
    <row r="213" ht="15.75" customHeight="1">
      <c r="A213" s="41"/>
      <c r="B213" s="42"/>
    </row>
    <row r="214" ht="15.75" customHeight="1">
      <c r="A214" s="41"/>
      <c r="B214" s="42"/>
    </row>
    <row r="215" ht="15.75" customHeight="1">
      <c r="A215" s="41"/>
      <c r="B215" s="42"/>
    </row>
    <row r="216" ht="15.75" customHeight="1">
      <c r="A216" s="41"/>
      <c r="B216" s="42"/>
    </row>
    <row r="217" ht="15.75" customHeight="1">
      <c r="A217" s="41"/>
      <c r="B217" s="42"/>
    </row>
    <row r="218" ht="15.75" customHeight="1">
      <c r="A218" s="41"/>
      <c r="B218" s="42"/>
    </row>
    <row r="219" ht="15.75" customHeight="1">
      <c r="A219" s="41"/>
      <c r="B219" s="42"/>
    </row>
    <row r="220" ht="15.75" customHeight="1">
      <c r="A220" s="41"/>
      <c r="B220" s="42"/>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42.38"/>
    <col customWidth="1" min="3" max="12" width="5.25"/>
    <col customWidth="1" min="13" max="13" width="6.75"/>
    <col customWidth="1" min="14" max="14" width="5.5"/>
    <col customWidth="1" min="15" max="15" width="5.75"/>
    <col customWidth="1" min="16" max="17" width="5.5"/>
    <col customWidth="1" min="18" max="18" width="5.38"/>
    <col customWidth="1" min="19" max="20" width="5.5"/>
    <col customWidth="1" min="21" max="21" width="11.5"/>
  </cols>
  <sheetData>
    <row r="1" ht="15.75" customHeight="1">
      <c r="A1" s="43" t="s">
        <v>112</v>
      </c>
    </row>
    <row r="2" ht="15.75" customHeight="1">
      <c r="A2" s="44" t="s">
        <v>113</v>
      </c>
      <c r="B2" s="44" t="s">
        <v>96</v>
      </c>
      <c r="C2" s="44" t="s">
        <v>47</v>
      </c>
      <c r="D2" s="44" t="s">
        <v>52</v>
      </c>
      <c r="E2" s="44" t="s">
        <v>55</v>
      </c>
      <c r="F2" s="44" t="s">
        <v>58</v>
      </c>
      <c r="G2" s="44" t="s">
        <v>61</v>
      </c>
      <c r="H2" s="44" t="s">
        <v>64</v>
      </c>
      <c r="I2" s="44" t="s">
        <v>67</v>
      </c>
      <c r="J2" s="44" t="s">
        <v>70</v>
      </c>
      <c r="K2" s="44" t="s">
        <v>73</v>
      </c>
      <c r="L2" s="44" t="s">
        <v>76</v>
      </c>
      <c r="M2" s="44" t="s">
        <v>114</v>
      </c>
      <c r="N2" s="44" t="s">
        <v>115</v>
      </c>
      <c r="O2" s="45" t="s">
        <v>116</v>
      </c>
      <c r="P2" s="44" t="s">
        <v>117</v>
      </c>
      <c r="Q2" s="44" t="s">
        <v>118</v>
      </c>
      <c r="R2" s="44" t="s">
        <v>119</v>
      </c>
      <c r="S2" s="44" t="s">
        <v>120</v>
      </c>
      <c r="T2" s="44" t="s">
        <v>116</v>
      </c>
      <c r="U2" s="44" t="s">
        <v>121</v>
      </c>
    </row>
    <row r="3" ht="15.75" customHeight="1">
      <c r="A3" s="46" t="s">
        <v>122</v>
      </c>
      <c r="B3" s="47" t="s">
        <v>123</v>
      </c>
      <c r="C3" s="46">
        <v>5.0</v>
      </c>
      <c r="D3" s="46">
        <v>5.0</v>
      </c>
      <c r="E3" s="46">
        <v>4.0</v>
      </c>
      <c r="F3" s="46">
        <v>5.0</v>
      </c>
      <c r="G3" s="46">
        <v>4.0</v>
      </c>
      <c r="H3" s="46">
        <v>5.0</v>
      </c>
      <c r="I3" s="46">
        <v>5.0</v>
      </c>
      <c r="J3" s="46">
        <v>4.0</v>
      </c>
      <c r="K3" s="46">
        <v>5.0</v>
      </c>
      <c r="L3" s="46">
        <v>4.0</v>
      </c>
      <c r="M3" s="48">
        <f t="shared" ref="M3:M26" si="1">MODE(D3:L3)</f>
        <v>5</v>
      </c>
      <c r="N3" s="48">
        <f t="shared" ref="N3:N26" si="2">QUARTILE(D3:L3,3) - QUARTILE(D3:L3,1) </f>
        <v>1</v>
      </c>
      <c r="O3" s="48">
        <f t="shared" ref="O3:O26" si="3">STDEV(D3:L3)</f>
        <v>0.5270462767</v>
      </c>
      <c r="P3" s="49">
        <f t="shared" ref="P3:P26" si="4">COUNTIF(D3:L3,5)/9</f>
        <v>0.5555555556</v>
      </c>
      <c r="Q3" s="49">
        <f t="shared" ref="Q3:Q26" si="5">COUNTIF(D3:L3,4)/9</f>
        <v>0.4444444444</v>
      </c>
      <c r="R3" s="49">
        <f t="shared" ref="R3:R26" si="6">COUNTIF(D3:L3,3)/9</f>
        <v>0</v>
      </c>
      <c r="S3" s="49">
        <f t="shared" ref="S3:S26" si="7">COUNTIF(D3:L3,2)/9</f>
        <v>0</v>
      </c>
      <c r="T3" s="49">
        <f t="shared" ref="T3:T26" si="8">COUNTIF(D3:L3,1)/9</f>
        <v>0</v>
      </c>
      <c r="U3" s="46" t="str">
        <f t="shared" ref="U3:U26" si="9">if(and(N3&lt;=1,O3&lt;=1.5),"Yes","No")</f>
        <v>Yes</v>
      </c>
    </row>
    <row r="4" ht="15.75" customHeight="1">
      <c r="A4" s="46" t="s">
        <v>124</v>
      </c>
      <c r="B4" s="50" t="s">
        <v>125</v>
      </c>
      <c r="C4" s="46">
        <v>5.0</v>
      </c>
      <c r="D4" s="46">
        <v>4.0</v>
      </c>
      <c r="E4" s="46">
        <v>4.0</v>
      </c>
      <c r="F4" s="46">
        <v>5.0</v>
      </c>
      <c r="G4" s="46">
        <v>5.0</v>
      </c>
      <c r="H4" s="46">
        <v>5.0</v>
      </c>
      <c r="I4" s="46">
        <v>5.0</v>
      </c>
      <c r="J4" s="46">
        <v>4.0</v>
      </c>
      <c r="K4" s="46">
        <v>4.0</v>
      </c>
      <c r="L4" s="46">
        <v>5.0</v>
      </c>
      <c r="M4" s="48">
        <f t="shared" si="1"/>
        <v>5</v>
      </c>
      <c r="N4" s="48">
        <f t="shared" si="2"/>
        <v>1</v>
      </c>
      <c r="O4" s="48">
        <f t="shared" si="3"/>
        <v>0.5270462767</v>
      </c>
      <c r="P4" s="49">
        <f t="shared" si="4"/>
        <v>0.5555555556</v>
      </c>
      <c r="Q4" s="49">
        <f t="shared" si="5"/>
        <v>0.4444444444</v>
      </c>
      <c r="R4" s="49">
        <f t="shared" si="6"/>
        <v>0</v>
      </c>
      <c r="S4" s="49">
        <f t="shared" si="7"/>
        <v>0</v>
      </c>
      <c r="T4" s="49">
        <f t="shared" si="8"/>
        <v>0</v>
      </c>
      <c r="U4" s="46" t="str">
        <f t="shared" si="9"/>
        <v>Yes</v>
      </c>
    </row>
    <row r="5" ht="15.75" customHeight="1">
      <c r="A5" s="46" t="s">
        <v>126</v>
      </c>
      <c r="B5" s="50" t="s">
        <v>127</v>
      </c>
      <c r="C5" s="46">
        <v>3.0</v>
      </c>
      <c r="D5" s="46">
        <v>5.0</v>
      </c>
      <c r="E5" s="46">
        <v>4.0</v>
      </c>
      <c r="F5" s="46">
        <v>5.0</v>
      </c>
      <c r="G5" s="46">
        <v>3.0</v>
      </c>
      <c r="H5" s="46">
        <v>5.0</v>
      </c>
      <c r="I5" s="46">
        <v>5.0</v>
      </c>
      <c r="J5" s="46">
        <v>2.0</v>
      </c>
      <c r="K5" s="46">
        <v>5.0</v>
      </c>
      <c r="L5" s="46">
        <v>5.0</v>
      </c>
      <c r="M5" s="48">
        <f t="shared" si="1"/>
        <v>5</v>
      </c>
      <c r="N5" s="48">
        <f t="shared" si="2"/>
        <v>1</v>
      </c>
      <c r="O5" s="48">
        <f t="shared" si="3"/>
        <v>1.118033989</v>
      </c>
      <c r="P5" s="49">
        <f t="shared" si="4"/>
        <v>0.6666666667</v>
      </c>
      <c r="Q5" s="49">
        <f t="shared" si="5"/>
        <v>0.1111111111</v>
      </c>
      <c r="R5" s="49">
        <f t="shared" si="6"/>
        <v>0.1111111111</v>
      </c>
      <c r="S5" s="49">
        <f t="shared" si="7"/>
        <v>0.1111111111</v>
      </c>
      <c r="T5" s="49">
        <f t="shared" si="8"/>
        <v>0</v>
      </c>
      <c r="U5" s="46" t="str">
        <f t="shared" si="9"/>
        <v>Yes</v>
      </c>
    </row>
    <row r="6" ht="15.75" customHeight="1">
      <c r="A6" s="46" t="s">
        <v>128</v>
      </c>
      <c r="B6" s="47" t="s">
        <v>129</v>
      </c>
      <c r="C6" s="46">
        <v>5.0</v>
      </c>
      <c r="D6" s="46">
        <v>5.0</v>
      </c>
      <c r="E6" s="46">
        <v>5.0</v>
      </c>
      <c r="F6" s="46">
        <v>5.0</v>
      </c>
      <c r="G6" s="46">
        <v>5.0</v>
      </c>
      <c r="H6" s="46">
        <v>5.0</v>
      </c>
      <c r="I6" s="46">
        <v>5.0</v>
      </c>
      <c r="J6" s="46">
        <v>5.0</v>
      </c>
      <c r="K6" s="46">
        <v>5.0</v>
      </c>
      <c r="L6" s="46">
        <v>4.0</v>
      </c>
      <c r="M6" s="48">
        <f t="shared" si="1"/>
        <v>5</v>
      </c>
      <c r="N6" s="48">
        <f t="shared" si="2"/>
        <v>0</v>
      </c>
      <c r="O6" s="48">
        <f t="shared" si="3"/>
        <v>0.3333333333</v>
      </c>
      <c r="P6" s="49">
        <f t="shared" si="4"/>
        <v>0.8888888889</v>
      </c>
      <c r="Q6" s="49">
        <f t="shared" si="5"/>
        <v>0.1111111111</v>
      </c>
      <c r="R6" s="49">
        <f t="shared" si="6"/>
        <v>0</v>
      </c>
      <c r="S6" s="49">
        <f t="shared" si="7"/>
        <v>0</v>
      </c>
      <c r="T6" s="49">
        <f t="shared" si="8"/>
        <v>0</v>
      </c>
      <c r="U6" s="46" t="str">
        <f t="shared" si="9"/>
        <v>Yes</v>
      </c>
    </row>
    <row r="7" ht="15.75" customHeight="1">
      <c r="A7" s="46" t="s">
        <v>130</v>
      </c>
      <c r="B7" s="47" t="s">
        <v>131</v>
      </c>
      <c r="C7" s="46">
        <v>4.0</v>
      </c>
      <c r="D7" s="46">
        <v>5.0</v>
      </c>
      <c r="E7" s="46">
        <v>5.0</v>
      </c>
      <c r="F7" s="46">
        <v>5.0</v>
      </c>
      <c r="G7" s="46">
        <v>5.0</v>
      </c>
      <c r="H7" s="46">
        <v>4.0</v>
      </c>
      <c r="I7" s="46">
        <v>4.0</v>
      </c>
      <c r="J7" s="46">
        <v>5.0</v>
      </c>
      <c r="K7" s="46">
        <v>5.0</v>
      </c>
      <c r="L7" s="46">
        <v>4.0</v>
      </c>
      <c r="M7" s="48">
        <f t="shared" si="1"/>
        <v>5</v>
      </c>
      <c r="N7" s="48">
        <f t="shared" si="2"/>
        <v>1</v>
      </c>
      <c r="O7" s="48">
        <f t="shared" si="3"/>
        <v>0.5</v>
      </c>
      <c r="P7" s="49">
        <f t="shared" si="4"/>
        <v>0.6666666667</v>
      </c>
      <c r="Q7" s="49">
        <f t="shared" si="5"/>
        <v>0.3333333333</v>
      </c>
      <c r="R7" s="49">
        <f t="shared" si="6"/>
        <v>0</v>
      </c>
      <c r="S7" s="49">
        <f t="shared" si="7"/>
        <v>0</v>
      </c>
      <c r="T7" s="49">
        <f t="shared" si="8"/>
        <v>0</v>
      </c>
      <c r="U7" s="46" t="str">
        <f t="shared" si="9"/>
        <v>Yes</v>
      </c>
    </row>
    <row r="8" ht="15.75" customHeight="1">
      <c r="A8" s="46" t="s">
        <v>132</v>
      </c>
      <c r="B8" s="47" t="s">
        <v>133</v>
      </c>
      <c r="C8" s="46">
        <v>5.0</v>
      </c>
      <c r="D8" s="46">
        <v>5.0</v>
      </c>
      <c r="E8" s="46">
        <v>5.0</v>
      </c>
      <c r="F8" s="46">
        <v>5.0</v>
      </c>
      <c r="G8" s="46">
        <v>5.0</v>
      </c>
      <c r="H8" s="46">
        <v>5.0</v>
      </c>
      <c r="I8" s="46">
        <v>5.0</v>
      </c>
      <c r="J8" s="46">
        <v>5.0</v>
      </c>
      <c r="K8" s="46">
        <v>5.0</v>
      </c>
      <c r="L8" s="46">
        <v>5.0</v>
      </c>
      <c r="M8" s="48">
        <f t="shared" si="1"/>
        <v>5</v>
      </c>
      <c r="N8" s="48">
        <f t="shared" si="2"/>
        <v>0</v>
      </c>
      <c r="O8" s="48">
        <f t="shared" si="3"/>
        <v>0</v>
      </c>
      <c r="P8" s="49">
        <f t="shared" si="4"/>
        <v>1</v>
      </c>
      <c r="Q8" s="49">
        <f t="shared" si="5"/>
        <v>0</v>
      </c>
      <c r="R8" s="49">
        <f t="shared" si="6"/>
        <v>0</v>
      </c>
      <c r="S8" s="49">
        <f t="shared" si="7"/>
        <v>0</v>
      </c>
      <c r="T8" s="49">
        <f t="shared" si="8"/>
        <v>0</v>
      </c>
      <c r="U8" s="46" t="str">
        <f t="shared" si="9"/>
        <v>Yes</v>
      </c>
    </row>
    <row r="9" ht="15.75" customHeight="1">
      <c r="A9" s="46" t="s">
        <v>134</v>
      </c>
      <c r="B9" s="47" t="s">
        <v>135</v>
      </c>
      <c r="C9" s="46">
        <v>5.0</v>
      </c>
      <c r="D9" s="46">
        <v>5.0</v>
      </c>
      <c r="E9" s="46">
        <v>4.0</v>
      </c>
      <c r="F9" s="46">
        <v>4.0</v>
      </c>
      <c r="G9" s="46">
        <v>5.0</v>
      </c>
      <c r="H9" s="46">
        <v>5.0</v>
      </c>
      <c r="I9" s="46">
        <v>5.0</v>
      </c>
      <c r="J9" s="46">
        <v>4.0</v>
      </c>
      <c r="K9" s="46">
        <v>5.0</v>
      </c>
      <c r="L9" s="46">
        <v>5.0</v>
      </c>
      <c r="M9" s="48">
        <f t="shared" si="1"/>
        <v>5</v>
      </c>
      <c r="N9" s="48">
        <f t="shared" si="2"/>
        <v>1</v>
      </c>
      <c r="O9" s="48">
        <f t="shared" si="3"/>
        <v>0.5</v>
      </c>
      <c r="P9" s="49">
        <f t="shared" si="4"/>
        <v>0.6666666667</v>
      </c>
      <c r="Q9" s="49">
        <f t="shared" si="5"/>
        <v>0.3333333333</v>
      </c>
      <c r="R9" s="49">
        <f t="shared" si="6"/>
        <v>0</v>
      </c>
      <c r="S9" s="49">
        <f t="shared" si="7"/>
        <v>0</v>
      </c>
      <c r="T9" s="49">
        <f t="shared" si="8"/>
        <v>0</v>
      </c>
      <c r="U9" s="46" t="str">
        <f t="shared" si="9"/>
        <v>Yes</v>
      </c>
    </row>
    <row r="10" ht="15.75" customHeight="1">
      <c r="A10" s="46" t="s">
        <v>136</v>
      </c>
      <c r="B10" s="47" t="s">
        <v>137</v>
      </c>
      <c r="C10" s="46">
        <v>5.0</v>
      </c>
      <c r="D10" s="46">
        <v>2.0</v>
      </c>
      <c r="E10" s="46">
        <v>5.0</v>
      </c>
      <c r="F10" s="46">
        <v>5.0</v>
      </c>
      <c r="G10" s="46">
        <v>5.0</v>
      </c>
      <c r="H10" s="46">
        <v>5.0</v>
      </c>
      <c r="I10" s="46">
        <v>5.0</v>
      </c>
      <c r="J10" s="46">
        <v>5.0</v>
      </c>
      <c r="K10" s="46">
        <v>4.0</v>
      </c>
      <c r="L10" s="46">
        <v>5.0</v>
      </c>
      <c r="M10" s="48">
        <f t="shared" si="1"/>
        <v>5</v>
      </c>
      <c r="N10" s="48">
        <f t="shared" si="2"/>
        <v>0</v>
      </c>
      <c r="O10" s="48">
        <f t="shared" si="3"/>
        <v>1.013793755</v>
      </c>
      <c r="P10" s="49">
        <f t="shared" si="4"/>
        <v>0.7777777778</v>
      </c>
      <c r="Q10" s="49">
        <f t="shared" si="5"/>
        <v>0.1111111111</v>
      </c>
      <c r="R10" s="49">
        <f t="shared" si="6"/>
        <v>0</v>
      </c>
      <c r="S10" s="49">
        <f t="shared" si="7"/>
        <v>0.1111111111</v>
      </c>
      <c r="T10" s="49">
        <f t="shared" si="8"/>
        <v>0</v>
      </c>
      <c r="U10" s="46" t="str">
        <f t="shared" si="9"/>
        <v>Yes</v>
      </c>
    </row>
    <row r="11" ht="15.75" customHeight="1">
      <c r="A11" s="46" t="s">
        <v>138</v>
      </c>
      <c r="B11" s="47" t="s">
        <v>139</v>
      </c>
      <c r="C11" s="46">
        <v>5.0</v>
      </c>
      <c r="D11" s="46">
        <v>4.0</v>
      </c>
      <c r="E11" s="46">
        <v>4.0</v>
      </c>
      <c r="F11" s="46">
        <v>4.0</v>
      </c>
      <c r="G11" s="46">
        <v>5.0</v>
      </c>
      <c r="H11" s="46">
        <v>5.0</v>
      </c>
      <c r="I11" s="46">
        <v>5.0</v>
      </c>
      <c r="J11" s="46">
        <v>3.0</v>
      </c>
      <c r="K11" s="46">
        <v>2.0</v>
      </c>
      <c r="L11" s="46">
        <v>4.0</v>
      </c>
      <c r="M11" s="48">
        <f t="shared" si="1"/>
        <v>4</v>
      </c>
      <c r="N11" s="48">
        <f t="shared" si="2"/>
        <v>1</v>
      </c>
      <c r="O11" s="48">
        <f t="shared" si="3"/>
        <v>1</v>
      </c>
      <c r="P11" s="49">
        <f t="shared" si="4"/>
        <v>0.3333333333</v>
      </c>
      <c r="Q11" s="49">
        <f t="shared" si="5"/>
        <v>0.4444444444</v>
      </c>
      <c r="R11" s="49">
        <f t="shared" si="6"/>
        <v>0.1111111111</v>
      </c>
      <c r="S11" s="49">
        <f t="shared" si="7"/>
        <v>0.1111111111</v>
      </c>
      <c r="T11" s="49">
        <f t="shared" si="8"/>
        <v>0</v>
      </c>
      <c r="U11" s="46" t="str">
        <f t="shared" si="9"/>
        <v>Yes</v>
      </c>
    </row>
    <row r="12" ht="15.75" customHeight="1">
      <c r="A12" s="46" t="s">
        <v>76</v>
      </c>
      <c r="B12" s="47" t="s">
        <v>140</v>
      </c>
      <c r="C12" s="46">
        <v>4.0</v>
      </c>
      <c r="D12" s="46">
        <v>5.0</v>
      </c>
      <c r="E12" s="46">
        <v>5.0</v>
      </c>
      <c r="F12" s="46">
        <v>5.0</v>
      </c>
      <c r="G12" s="46">
        <v>5.0</v>
      </c>
      <c r="H12" s="46">
        <v>4.0</v>
      </c>
      <c r="I12" s="46">
        <v>5.0</v>
      </c>
      <c r="J12" s="46">
        <v>5.0</v>
      </c>
      <c r="K12" s="46">
        <v>5.0</v>
      </c>
      <c r="L12" s="46">
        <v>4.0</v>
      </c>
      <c r="M12" s="48">
        <f t="shared" si="1"/>
        <v>5</v>
      </c>
      <c r="N12" s="48">
        <f t="shared" si="2"/>
        <v>0</v>
      </c>
      <c r="O12" s="48">
        <f t="shared" si="3"/>
        <v>0.4409585518</v>
      </c>
      <c r="P12" s="49">
        <f t="shared" si="4"/>
        <v>0.7777777778</v>
      </c>
      <c r="Q12" s="49">
        <f t="shared" si="5"/>
        <v>0.2222222222</v>
      </c>
      <c r="R12" s="49">
        <f t="shared" si="6"/>
        <v>0</v>
      </c>
      <c r="S12" s="49">
        <f t="shared" si="7"/>
        <v>0</v>
      </c>
      <c r="T12" s="49">
        <f t="shared" si="8"/>
        <v>0</v>
      </c>
      <c r="U12" s="46" t="str">
        <f t="shared" si="9"/>
        <v>Yes</v>
      </c>
    </row>
    <row r="13" ht="15.75" customHeight="1">
      <c r="A13" s="46" t="s">
        <v>90</v>
      </c>
      <c r="B13" s="47" t="s">
        <v>141</v>
      </c>
      <c r="C13" s="46">
        <v>5.0</v>
      </c>
      <c r="D13" s="46">
        <v>5.0</v>
      </c>
      <c r="E13" s="46">
        <v>4.0</v>
      </c>
      <c r="F13" s="46">
        <v>4.0</v>
      </c>
      <c r="G13" s="46">
        <v>4.0</v>
      </c>
      <c r="H13" s="46">
        <v>5.0</v>
      </c>
      <c r="I13" s="46">
        <v>5.0</v>
      </c>
      <c r="J13" s="46">
        <v>5.0</v>
      </c>
      <c r="K13" s="46">
        <v>5.0</v>
      </c>
      <c r="L13" s="46">
        <v>5.0</v>
      </c>
      <c r="M13" s="48">
        <f t="shared" si="1"/>
        <v>5</v>
      </c>
      <c r="N13" s="48">
        <f t="shared" si="2"/>
        <v>1</v>
      </c>
      <c r="O13" s="48">
        <f t="shared" si="3"/>
        <v>0.5</v>
      </c>
      <c r="P13" s="49">
        <f t="shared" si="4"/>
        <v>0.6666666667</v>
      </c>
      <c r="Q13" s="49">
        <f t="shared" si="5"/>
        <v>0.3333333333</v>
      </c>
      <c r="R13" s="49">
        <f t="shared" si="6"/>
        <v>0</v>
      </c>
      <c r="S13" s="49">
        <f t="shared" si="7"/>
        <v>0</v>
      </c>
      <c r="T13" s="49">
        <f t="shared" si="8"/>
        <v>0</v>
      </c>
      <c r="U13" s="46" t="str">
        <f t="shared" si="9"/>
        <v>Yes</v>
      </c>
    </row>
    <row r="14" ht="15.75" customHeight="1">
      <c r="A14" s="46" t="s">
        <v>79</v>
      </c>
      <c r="B14" s="47" t="s">
        <v>142</v>
      </c>
      <c r="C14" s="46">
        <v>2.0</v>
      </c>
      <c r="D14" s="46">
        <v>5.0</v>
      </c>
      <c r="E14" s="46">
        <v>5.0</v>
      </c>
      <c r="F14" s="46">
        <v>5.0</v>
      </c>
      <c r="G14" s="46">
        <v>5.0</v>
      </c>
      <c r="H14" s="46">
        <v>5.0</v>
      </c>
      <c r="I14" s="46">
        <v>5.0</v>
      </c>
      <c r="J14" s="46">
        <v>5.0</v>
      </c>
      <c r="K14" s="46">
        <v>5.0</v>
      </c>
      <c r="L14" s="46">
        <v>5.0</v>
      </c>
      <c r="M14" s="48">
        <f t="shared" si="1"/>
        <v>5</v>
      </c>
      <c r="N14" s="48">
        <f t="shared" si="2"/>
        <v>0</v>
      </c>
      <c r="O14" s="48">
        <f t="shared" si="3"/>
        <v>0</v>
      </c>
      <c r="P14" s="49">
        <f t="shared" si="4"/>
        <v>1</v>
      </c>
      <c r="Q14" s="49">
        <f t="shared" si="5"/>
        <v>0</v>
      </c>
      <c r="R14" s="49">
        <f t="shared" si="6"/>
        <v>0</v>
      </c>
      <c r="S14" s="49">
        <f t="shared" si="7"/>
        <v>0</v>
      </c>
      <c r="T14" s="49">
        <f t="shared" si="8"/>
        <v>0</v>
      </c>
      <c r="U14" s="46" t="str">
        <f t="shared" si="9"/>
        <v>Yes</v>
      </c>
    </row>
    <row r="15" ht="15.75" customHeight="1">
      <c r="A15" s="46" t="s">
        <v>83</v>
      </c>
      <c r="B15" s="47" t="s">
        <v>143</v>
      </c>
      <c r="C15" s="46">
        <v>5.0</v>
      </c>
      <c r="D15" s="46">
        <v>5.0</v>
      </c>
      <c r="E15" s="46">
        <v>5.0</v>
      </c>
      <c r="F15" s="46">
        <v>5.0</v>
      </c>
      <c r="G15" s="46">
        <v>5.0</v>
      </c>
      <c r="H15" s="46">
        <v>5.0</v>
      </c>
      <c r="I15" s="46">
        <v>5.0</v>
      </c>
      <c r="J15" s="46">
        <v>5.0</v>
      </c>
      <c r="K15" s="46">
        <v>5.0</v>
      </c>
      <c r="L15" s="46">
        <v>5.0</v>
      </c>
      <c r="M15" s="48">
        <f t="shared" si="1"/>
        <v>5</v>
      </c>
      <c r="N15" s="48">
        <f t="shared" si="2"/>
        <v>0</v>
      </c>
      <c r="O15" s="48">
        <f t="shared" si="3"/>
        <v>0</v>
      </c>
      <c r="P15" s="49">
        <f t="shared" si="4"/>
        <v>1</v>
      </c>
      <c r="Q15" s="49">
        <f t="shared" si="5"/>
        <v>0</v>
      </c>
      <c r="R15" s="49">
        <f t="shared" si="6"/>
        <v>0</v>
      </c>
      <c r="S15" s="49">
        <f t="shared" si="7"/>
        <v>0</v>
      </c>
      <c r="T15" s="49">
        <f t="shared" si="8"/>
        <v>0</v>
      </c>
      <c r="U15" s="46" t="str">
        <f t="shared" si="9"/>
        <v>Yes</v>
      </c>
    </row>
    <row r="16" ht="15.75" customHeight="1">
      <c r="A16" s="46" t="s">
        <v>86</v>
      </c>
      <c r="B16" s="47" t="s">
        <v>144</v>
      </c>
      <c r="C16" s="46" t="s">
        <v>145</v>
      </c>
      <c r="D16" s="46">
        <v>4.0</v>
      </c>
      <c r="E16" s="46">
        <v>5.0</v>
      </c>
      <c r="F16" s="46">
        <v>5.0</v>
      </c>
      <c r="G16" s="46">
        <v>5.0</v>
      </c>
      <c r="H16" s="46">
        <v>5.0</v>
      </c>
      <c r="I16" s="46">
        <v>5.0</v>
      </c>
      <c r="J16" s="46">
        <v>5.0</v>
      </c>
      <c r="K16" s="46">
        <v>5.0</v>
      </c>
      <c r="L16" s="46">
        <v>5.0</v>
      </c>
      <c r="M16" s="48">
        <f t="shared" si="1"/>
        <v>5</v>
      </c>
      <c r="N16" s="48">
        <f t="shared" si="2"/>
        <v>0</v>
      </c>
      <c r="O16" s="48">
        <f t="shared" si="3"/>
        <v>0.3333333333</v>
      </c>
      <c r="P16" s="49">
        <f t="shared" si="4"/>
        <v>0.8888888889</v>
      </c>
      <c r="Q16" s="49">
        <f t="shared" si="5"/>
        <v>0.1111111111</v>
      </c>
      <c r="R16" s="49">
        <f t="shared" si="6"/>
        <v>0</v>
      </c>
      <c r="S16" s="49">
        <f t="shared" si="7"/>
        <v>0</v>
      </c>
      <c r="T16" s="49">
        <f t="shared" si="8"/>
        <v>0</v>
      </c>
      <c r="U16" s="46" t="str">
        <f t="shared" si="9"/>
        <v>Yes</v>
      </c>
    </row>
    <row r="17" ht="15.75" customHeight="1">
      <c r="A17" s="46" t="s">
        <v>146</v>
      </c>
      <c r="B17" s="47" t="s">
        <v>147</v>
      </c>
      <c r="C17" s="46" t="s">
        <v>145</v>
      </c>
      <c r="D17" s="46">
        <v>5.0</v>
      </c>
      <c r="E17" s="46">
        <v>5.0</v>
      </c>
      <c r="F17" s="46">
        <v>5.0</v>
      </c>
      <c r="G17" s="46">
        <v>5.0</v>
      </c>
      <c r="H17" s="46">
        <v>5.0</v>
      </c>
      <c r="I17" s="46">
        <v>5.0</v>
      </c>
      <c r="J17" s="46">
        <v>4.0</v>
      </c>
      <c r="K17" s="46">
        <v>5.0</v>
      </c>
      <c r="L17" s="46">
        <v>5.0</v>
      </c>
      <c r="M17" s="48">
        <f t="shared" si="1"/>
        <v>5</v>
      </c>
      <c r="N17" s="48">
        <f t="shared" si="2"/>
        <v>0</v>
      </c>
      <c r="O17" s="48">
        <f t="shared" si="3"/>
        <v>0.3333333333</v>
      </c>
      <c r="P17" s="49">
        <f t="shared" si="4"/>
        <v>0.8888888889</v>
      </c>
      <c r="Q17" s="49">
        <f t="shared" si="5"/>
        <v>0.1111111111</v>
      </c>
      <c r="R17" s="49">
        <f t="shared" si="6"/>
        <v>0</v>
      </c>
      <c r="S17" s="49">
        <f t="shared" si="7"/>
        <v>0</v>
      </c>
      <c r="T17" s="49">
        <f t="shared" si="8"/>
        <v>0</v>
      </c>
      <c r="U17" s="46" t="str">
        <f t="shared" si="9"/>
        <v>Yes</v>
      </c>
    </row>
    <row r="18" ht="15.75" customHeight="1">
      <c r="A18" s="46" t="s">
        <v>148</v>
      </c>
      <c r="B18" s="47" t="s">
        <v>149</v>
      </c>
      <c r="C18" s="46" t="s">
        <v>145</v>
      </c>
      <c r="D18" s="46">
        <v>4.0</v>
      </c>
      <c r="E18" s="46">
        <v>4.0</v>
      </c>
      <c r="F18" s="46">
        <v>5.0</v>
      </c>
      <c r="G18" s="46">
        <v>5.0</v>
      </c>
      <c r="H18" s="46">
        <v>1.0</v>
      </c>
      <c r="I18" s="46">
        <v>5.0</v>
      </c>
      <c r="J18" s="46">
        <v>4.0</v>
      </c>
      <c r="K18" s="46">
        <v>5.0</v>
      </c>
      <c r="L18" s="46">
        <v>5.0</v>
      </c>
      <c r="M18" s="48">
        <f t="shared" si="1"/>
        <v>5</v>
      </c>
      <c r="N18" s="48">
        <f t="shared" si="2"/>
        <v>1</v>
      </c>
      <c r="O18" s="48">
        <f t="shared" si="3"/>
        <v>1.301708279</v>
      </c>
      <c r="P18" s="49">
        <f t="shared" si="4"/>
        <v>0.5555555556</v>
      </c>
      <c r="Q18" s="49">
        <f t="shared" si="5"/>
        <v>0.3333333333</v>
      </c>
      <c r="R18" s="49">
        <f t="shared" si="6"/>
        <v>0</v>
      </c>
      <c r="S18" s="49">
        <f t="shared" si="7"/>
        <v>0</v>
      </c>
      <c r="T18" s="49">
        <f t="shared" si="8"/>
        <v>0.1111111111</v>
      </c>
      <c r="U18" s="46" t="str">
        <f t="shared" si="9"/>
        <v>Yes</v>
      </c>
    </row>
    <row r="19" ht="15.75" customHeight="1">
      <c r="A19" s="46" t="s">
        <v>150</v>
      </c>
      <c r="B19" s="47" t="s">
        <v>151</v>
      </c>
      <c r="C19" s="46" t="s">
        <v>145</v>
      </c>
      <c r="D19" s="46">
        <v>5.0</v>
      </c>
      <c r="E19" s="46">
        <v>5.0</v>
      </c>
      <c r="F19" s="46">
        <v>5.0</v>
      </c>
      <c r="G19" s="46">
        <v>5.0</v>
      </c>
      <c r="H19" s="46">
        <v>4.0</v>
      </c>
      <c r="I19" s="46">
        <v>5.0</v>
      </c>
      <c r="J19" s="46">
        <v>4.0</v>
      </c>
      <c r="K19" s="46">
        <v>5.0</v>
      </c>
      <c r="L19" s="46">
        <v>5.0</v>
      </c>
      <c r="M19" s="48">
        <f t="shared" si="1"/>
        <v>5</v>
      </c>
      <c r="N19" s="48">
        <f t="shared" si="2"/>
        <v>0</v>
      </c>
      <c r="O19" s="48">
        <f t="shared" si="3"/>
        <v>0.4409585518</v>
      </c>
      <c r="P19" s="49">
        <f t="shared" si="4"/>
        <v>0.7777777778</v>
      </c>
      <c r="Q19" s="49">
        <f t="shared" si="5"/>
        <v>0.2222222222</v>
      </c>
      <c r="R19" s="49">
        <f t="shared" si="6"/>
        <v>0</v>
      </c>
      <c r="S19" s="49">
        <f t="shared" si="7"/>
        <v>0</v>
      </c>
      <c r="T19" s="49">
        <f t="shared" si="8"/>
        <v>0</v>
      </c>
      <c r="U19" s="46" t="str">
        <f t="shared" si="9"/>
        <v>Yes</v>
      </c>
    </row>
    <row r="20" ht="15.75" customHeight="1">
      <c r="A20" s="46" t="s">
        <v>152</v>
      </c>
      <c r="B20" s="47" t="s">
        <v>153</v>
      </c>
      <c r="C20" s="46" t="s">
        <v>145</v>
      </c>
      <c r="D20" s="46">
        <v>4.0</v>
      </c>
      <c r="E20" s="46">
        <v>5.0</v>
      </c>
      <c r="F20" s="46">
        <v>5.0</v>
      </c>
      <c r="G20" s="46">
        <v>5.0</v>
      </c>
      <c r="H20" s="46">
        <v>4.0</v>
      </c>
      <c r="I20" s="46">
        <v>5.0</v>
      </c>
      <c r="J20" s="46">
        <v>4.0</v>
      </c>
      <c r="K20" s="46">
        <v>5.0</v>
      </c>
      <c r="L20" s="46">
        <v>5.0</v>
      </c>
      <c r="M20" s="48">
        <f t="shared" si="1"/>
        <v>5</v>
      </c>
      <c r="N20" s="48">
        <f t="shared" si="2"/>
        <v>1</v>
      </c>
      <c r="O20" s="48">
        <f t="shared" si="3"/>
        <v>0.5</v>
      </c>
      <c r="P20" s="49">
        <f t="shared" si="4"/>
        <v>0.6666666667</v>
      </c>
      <c r="Q20" s="49">
        <f t="shared" si="5"/>
        <v>0.3333333333</v>
      </c>
      <c r="R20" s="49">
        <f t="shared" si="6"/>
        <v>0</v>
      </c>
      <c r="S20" s="49">
        <f t="shared" si="7"/>
        <v>0</v>
      </c>
      <c r="T20" s="49">
        <f t="shared" si="8"/>
        <v>0</v>
      </c>
      <c r="U20" s="46" t="str">
        <f t="shared" si="9"/>
        <v>Yes</v>
      </c>
    </row>
    <row r="21" ht="15.75" customHeight="1">
      <c r="A21" s="46" t="s">
        <v>154</v>
      </c>
      <c r="B21" s="47" t="s">
        <v>155</v>
      </c>
      <c r="C21" s="46" t="s">
        <v>145</v>
      </c>
      <c r="D21" s="46">
        <v>4.0</v>
      </c>
      <c r="E21" s="46">
        <v>4.0</v>
      </c>
      <c r="F21" s="46">
        <v>3.0</v>
      </c>
      <c r="G21" s="46">
        <v>4.0</v>
      </c>
      <c r="H21" s="46">
        <v>5.0</v>
      </c>
      <c r="I21" s="46">
        <v>5.0</v>
      </c>
      <c r="J21" s="46">
        <v>2.0</v>
      </c>
      <c r="K21" s="46">
        <v>4.0</v>
      </c>
      <c r="L21" s="46">
        <v>2.0</v>
      </c>
      <c r="M21" s="48">
        <f t="shared" si="1"/>
        <v>4</v>
      </c>
      <c r="N21" s="48">
        <f t="shared" si="2"/>
        <v>1</v>
      </c>
      <c r="O21" s="48">
        <f t="shared" si="3"/>
        <v>1.118033989</v>
      </c>
      <c r="P21" s="49">
        <f t="shared" si="4"/>
        <v>0.2222222222</v>
      </c>
      <c r="Q21" s="49">
        <f t="shared" si="5"/>
        <v>0.4444444444</v>
      </c>
      <c r="R21" s="49">
        <f t="shared" si="6"/>
        <v>0.1111111111</v>
      </c>
      <c r="S21" s="49">
        <f t="shared" si="7"/>
        <v>0.2222222222</v>
      </c>
      <c r="T21" s="49">
        <f t="shared" si="8"/>
        <v>0</v>
      </c>
      <c r="U21" s="46" t="str">
        <f t="shared" si="9"/>
        <v>Yes</v>
      </c>
    </row>
    <row r="22" ht="15.75" customHeight="1">
      <c r="A22" s="46" t="s">
        <v>156</v>
      </c>
      <c r="B22" s="47" t="s">
        <v>157</v>
      </c>
      <c r="C22" s="46">
        <v>5.0</v>
      </c>
      <c r="D22" s="46">
        <v>5.0</v>
      </c>
      <c r="E22" s="46">
        <v>5.0</v>
      </c>
      <c r="F22" s="46">
        <v>4.0</v>
      </c>
      <c r="G22" s="46">
        <v>5.0</v>
      </c>
      <c r="H22" s="46">
        <v>5.0</v>
      </c>
      <c r="I22" s="46">
        <v>5.0</v>
      </c>
      <c r="J22" s="46">
        <v>4.0</v>
      </c>
      <c r="K22" s="46">
        <v>5.0</v>
      </c>
      <c r="L22" s="46">
        <v>5.0</v>
      </c>
      <c r="M22" s="48">
        <f t="shared" si="1"/>
        <v>5</v>
      </c>
      <c r="N22" s="48">
        <f t="shared" si="2"/>
        <v>0</v>
      </c>
      <c r="O22" s="48">
        <f t="shared" si="3"/>
        <v>0.4409585518</v>
      </c>
      <c r="P22" s="49">
        <f t="shared" si="4"/>
        <v>0.7777777778</v>
      </c>
      <c r="Q22" s="49">
        <f t="shared" si="5"/>
        <v>0.2222222222</v>
      </c>
      <c r="R22" s="49">
        <f t="shared" si="6"/>
        <v>0</v>
      </c>
      <c r="S22" s="49">
        <f t="shared" si="7"/>
        <v>0</v>
      </c>
      <c r="T22" s="49">
        <f t="shared" si="8"/>
        <v>0</v>
      </c>
      <c r="U22" s="46" t="str">
        <f t="shared" si="9"/>
        <v>Yes</v>
      </c>
    </row>
    <row r="23" ht="15.75" customHeight="1">
      <c r="A23" s="46" t="s">
        <v>158</v>
      </c>
      <c r="B23" s="47" t="s">
        <v>159</v>
      </c>
      <c r="C23" s="46">
        <v>4.0</v>
      </c>
      <c r="D23" s="46">
        <v>5.0</v>
      </c>
      <c r="E23" s="46">
        <v>5.0</v>
      </c>
      <c r="F23" s="46">
        <v>4.0</v>
      </c>
      <c r="G23" s="46">
        <v>4.0</v>
      </c>
      <c r="H23" s="46">
        <v>5.0</v>
      </c>
      <c r="I23" s="46">
        <v>5.0</v>
      </c>
      <c r="J23" s="46">
        <v>4.0</v>
      </c>
      <c r="K23" s="46">
        <v>5.0</v>
      </c>
      <c r="L23" s="46">
        <v>4.0</v>
      </c>
      <c r="M23" s="48">
        <f t="shared" si="1"/>
        <v>5</v>
      </c>
      <c r="N23" s="48">
        <f t="shared" si="2"/>
        <v>1</v>
      </c>
      <c r="O23" s="48">
        <f t="shared" si="3"/>
        <v>0.5270462767</v>
      </c>
      <c r="P23" s="49">
        <f t="shared" si="4"/>
        <v>0.5555555556</v>
      </c>
      <c r="Q23" s="49">
        <f t="shared" si="5"/>
        <v>0.4444444444</v>
      </c>
      <c r="R23" s="49">
        <f t="shared" si="6"/>
        <v>0</v>
      </c>
      <c r="S23" s="49">
        <f t="shared" si="7"/>
        <v>0</v>
      </c>
      <c r="T23" s="49">
        <f t="shared" si="8"/>
        <v>0</v>
      </c>
      <c r="U23" s="46" t="str">
        <f t="shared" si="9"/>
        <v>Yes</v>
      </c>
    </row>
    <row r="24" ht="15.75" customHeight="1">
      <c r="A24" s="46" t="s">
        <v>160</v>
      </c>
      <c r="B24" s="47" t="s">
        <v>161</v>
      </c>
      <c r="C24" s="46">
        <v>4.0</v>
      </c>
      <c r="D24" s="46">
        <v>5.0</v>
      </c>
      <c r="E24" s="46">
        <v>5.0</v>
      </c>
      <c r="F24" s="46">
        <v>5.0</v>
      </c>
      <c r="G24" s="46">
        <v>5.0</v>
      </c>
      <c r="H24" s="46">
        <v>5.0</v>
      </c>
      <c r="I24" s="46">
        <v>5.0</v>
      </c>
      <c r="J24" s="46">
        <v>5.0</v>
      </c>
      <c r="K24" s="46">
        <v>5.0</v>
      </c>
      <c r="L24" s="46">
        <v>1.0</v>
      </c>
      <c r="M24" s="48">
        <f t="shared" si="1"/>
        <v>5</v>
      </c>
      <c r="N24" s="48">
        <f t="shared" si="2"/>
        <v>0</v>
      </c>
      <c r="O24" s="48">
        <f t="shared" si="3"/>
        <v>1.333333333</v>
      </c>
      <c r="P24" s="49">
        <f t="shared" si="4"/>
        <v>0.8888888889</v>
      </c>
      <c r="Q24" s="49">
        <f t="shared" si="5"/>
        <v>0</v>
      </c>
      <c r="R24" s="49">
        <f t="shared" si="6"/>
        <v>0</v>
      </c>
      <c r="S24" s="49">
        <f t="shared" si="7"/>
        <v>0</v>
      </c>
      <c r="T24" s="49">
        <f t="shared" si="8"/>
        <v>0.1111111111</v>
      </c>
      <c r="U24" s="46" t="str">
        <f t="shared" si="9"/>
        <v>Yes</v>
      </c>
    </row>
    <row r="25" ht="15.75" customHeight="1">
      <c r="A25" s="46" t="s">
        <v>162</v>
      </c>
      <c r="B25" s="47" t="s">
        <v>163</v>
      </c>
      <c r="C25" s="46">
        <v>4.0</v>
      </c>
      <c r="D25" s="46">
        <v>4.0</v>
      </c>
      <c r="E25" s="46">
        <v>5.0</v>
      </c>
      <c r="F25" s="46">
        <v>5.0</v>
      </c>
      <c r="G25" s="46">
        <v>3.0</v>
      </c>
      <c r="H25" s="46">
        <v>5.0</v>
      </c>
      <c r="I25" s="46">
        <v>5.0</v>
      </c>
      <c r="J25" s="46">
        <v>4.0</v>
      </c>
      <c r="K25" s="46">
        <v>5.0</v>
      </c>
      <c r="L25" s="46">
        <v>5.0</v>
      </c>
      <c r="M25" s="48">
        <f t="shared" si="1"/>
        <v>5</v>
      </c>
      <c r="N25" s="48">
        <f t="shared" si="2"/>
        <v>1</v>
      </c>
      <c r="O25" s="48">
        <f t="shared" si="3"/>
        <v>0.7264831573</v>
      </c>
      <c r="P25" s="49">
        <f t="shared" si="4"/>
        <v>0.6666666667</v>
      </c>
      <c r="Q25" s="49">
        <f t="shared" si="5"/>
        <v>0.2222222222</v>
      </c>
      <c r="R25" s="49">
        <f t="shared" si="6"/>
        <v>0.1111111111</v>
      </c>
      <c r="S25" s="49">
        <f t="shared" si="7"/>
        <v>0</v>
      </c>
      <c r="T25" s="49">
        <f t="shared" si="8"/>
        <v>0</v>
      </c>
      <c r="U25" s="46" t="str">
        <f t="shared" si="9"/>
        <v>Yes</v>
      </c>
    </row>
    <row r="26" ht="15.75" customHeight="1">
      <c r="A26" s="46" t="s">
        <v>164</v>
      </c>
      <c r="B26" s="47" t="s">
        <v>165</v>
      </c>
      <c r="C26" s="46">
        <v>4.0</v>
      </c>
      <c r="D26" s="46">
        <v>5.0</v>
      </c>
      <c r="E26" s="46">
        <v>5.0</v>
      </c>
      <c r="F26" s="46">
        <v>4.0</v>
      </c>
      <c r="G26" s="46">
        <v>5.0</v>
      </c>
      <c r="H26" s="46">
        <v>5.0</v>
      </c>
      <c r="I26" s="46">
        <v>5.0</v>
      </c>
      <c r="J26" s="46">
        <v>3.0</v>
      </c>
      <c r="K26" s="46">
        <v>2.0</v>
      </c>
      <c r="L26" s="46">
        <v>5.0</v>
      </c>
      <c r="M26" s="48">
        <f t="shared" si="1"/>
        <v>5</v>
      </c>
      <c r="N26" s="48">
        <f t="shared" si="2"/>
        <v>1</v>
      </c>
      <c r="O26" s="48">
        <f t="shared" si="3"/>
        <v>1.118033989</v>
      </c>
      <c r="P26" s="49">
        <f t="shared" si="4"/>
        <v>0.6666666667</v>
      </c>
      <c r="Q26" s="49">
        <f t="shared" si="5"/>
        <v>0.1111111111</v>
      </c>
      <c r="R26" s="49">
        <f t="shared" si="6"/>
        <v>0.1111111111</v>
      </c>
      <c r="S26" s="49">
        <f t="shared" si="7"/>
        <v>0.1111111111</v>
      </c>
      <c r="T26" s="49">
        <f t="shared" si="8"/>
        <v>0</v>
      </c>
      <c r="U26" s="46" t="str">
        <f t="shared" si="9"/>
        <v>Yes</v>
      </c>
    </row>
    <row r="27" ht="15.75" customHeight="1">
      <c r="A27" s="41"/>
      <c r="O27" s="51"/>
    </row>
    <row r="28" ht="15.75" customHeight="1">
      <c r="A28" s="43" t="s">
        <v>166</v>
      </c>
    </row>
    <row r="29" ht="15.75" customHeight="1">
      <c r="A29" s="44" t="s">
        <v>113</v>
      </c>
      <c r="B29" s="44" t="s">
        <v>96</v>
      </c>
      <c r="C29" s="44" t="s">
        <v>47</v>
      </c>
      <c r="D29" s="44" t="s">
        <v>52</v>
      </c>
      <c r="E29" s="44" t="s">
        <v>55</v>
      </c>
      <c r="F29" s="44" t="s">
        <v>58</v>
      </c>
      <c r="G29" s="44" t="s">
        <v>61</v>
      </c>
      <c r="H29" s="44" t="s">
        <v>64</v>
      </c>
      <c r="I29" s="44" t="s">
        <v>67</v>
      </c>
      <c r="J29" s="44" t="s">
        <v>70</v>
      </c>
      <c r="K29" s="44" t="s">
        <v>73</v>
      </c>
      <c r="L29" s="44" t="s">
        <v>76</v>
      </c>
      <c r="M29" s="44" t="s">
        <v>114</v>
      </c>
      <c r="N29" s="44" t="s">
        <v>115</v>
      </c>
      <c r="O29" s="45" t="s">
        <v>116</v>
      </c>
      <c r="P29" s="44" t="s">
        <v>117</v>
      </c>
      <c r="Q29" s="44" t="s">
        <v>118</v>
      </c>
      <c r="R29" s="44" t="s">
        <v>119</v>
      </c>
      <c r="S29" s="44" t="s">
        <v>120</v>
      </c>
      <c r="T29" s="44" t="s">
        <v>116</v>
      </c>
      <c r="U29" s="44" t="s">
        <v>121</v>
      </c>
    </row>
    <row r="30" ht="15.75" customHeight="1">
      <c r="A30" s="46" t="s">
        <v>122</v>
      </c>
      <c r="B30" s="47" t="s">
        <v>123</v>
      </c>
      <c r="C30" s="46">
        <v>5.0</v>
      </c>
      <c r="D30" s="46">
        <v>5.0</v>
      </c>
      <c r="E30" s="46">
        <v>4.0</v>
      </c>
      <c r="F30" s="46">
        <v>5.0</v>
      </c>
      <c r="G30" s="46">
        <v>4.0</v>
      </c>
      <c r="H30" s="46">
        <v>5.0</v>
      </c>
      <c r="I30" s="46">
        <v>5.0</v>
      </c>
      <c r="J30" s="46">
        <v>4.0</v>
      </c>
      <c r="K30" s="46">
        <v>5.0</v>
      </c>
      <c r="L30" s="46">
        <v>4.0</v>
      </c>
      <c r="M30" s="48">
        <f t="shared" ref="M30:M53" si="10">MODE(D30:L30)</f>
        <v>5</v>
      </c>
      <c r="N30" s="48">
        <f t="shared" ref="N30:N53" si="11">QUARTILE(D30:L30,3) - QUARTILE(D30:L30,1) </f>
        <v>1</v>
      </c>
      <c r="O30" s="48">
        <f t="shared" ref="O30:O53" si="12">STDEV(D30:L30)</f>
        <v>0.5270462767</v>
      </c>
      <c r="P30" s="49">
        <f t="shared" ref="P30:P53" si="13">COUNTIF(D30:L30,5)/9</f>
        <v>0.5555555556</v>
      </c>
      <c r="Q30" s="49">
        <f t="shared" ref="Q30:Q53" si="14">COUNTIF(D30:L30,4)/9</f>
        <v>0.4444444444</v>
      </c>
      <c r="R30" s="49">
        <f t="shared" ref="R30:R53" si="15">COUNTIF(D30:L30,3)/9</f>
        <v>0</v>
      </c>
      <c r="S30" s="49">
        <f t="shared" ref="S30:S53" si="16">COUNTIF(D30:L30,2)/9</f>
        <v>0</v>
      </c>
      <c r="T30" s="49">
        <f t="shared" ref="T30:T53" si="17">COUNTIF(D30:L30,1)/9</f>
        <v>0</v>
      </c>
      <c r="U30" s="46" t="str">
        <f t="shared" ref="U30:U53" si="18">if(and(N30&lt;=1,O30&lt;=1.5),"Yes","No")</f>
        <v>Yes</v>
      </c>
    </row>
    <row r="31" ht="15.75" customHeight="1">
      <c r="A31" s="46" t="s">
        <v>124</v>
      </c>
      <c r="B31" s="50" t="s">
        <v>125</v>
      </c>
      <c r="C31" s="46">
        <v>5.0</v>
      </c>
      <c r="D31" s="46">
        <v>4.0</v>
      </c>
      <c r="E31" s="46">
        <v>4.0</v>
      </c>
      <c r="F31" s="46">
        <v>5.0</v>
      </c>
      <c r="G31" s="46">
        <v>5.0</v>
      </c>
      <c r="H31" s="46">
        <v>5.0</v>
      </c>
      <c r="I31" s="46">
        <v>5.0</v>
      </c>
      <c r="J31" s="46">
        <v>4.0</v>
      </c>
      <c r="K31" s="46">
        <v>4.0</v>
      </c>
      <c r="L31" s="46">
        <v>5.0</v>
      </c>
      <c r="M31" s="48">
        <f t="shared" si="10"/>
        <v>5</v>
      </c>
      <c r="N31" s="48">
        <f t="shared" si="11"/>
        <v>1</v>
      </c>
      <c r="O31" s="48">
        <f t="shared" si="12"/>
        <v>0.5270462767</v>
      </c>
      <c r="P31" s="49">
        <f t="shared" si="13"/>
        <v>0.5555555556</v>
      </c>
      <c r="Q31" s="49">
        <f t="shared" si="14"/>
        <v>0.4444444444</v>
      </c>
      <c r="R31" s="49">
        <f t="shared" si="15"/>
        <v>0</v>
      </c>
      <c r="S31" s="49">
        <f t="shared" si="16"/>
        <v>0</v>
      </c>
      <c r="T31" s="49">
        <f t="shared" si="17"/>
        <v>0</v>
      </c>
      <c r="U31" s="46" t="str">
        <f t="shared" si="18"/>
        <v>Yes</v>
      </c>
    </row>
    <row r="32" ht="15.75" customHeight="1">
      <c r="A32" s="46" t="s">
        <v>126</v>
      </c>
      <c r="B32" s="50" t="s">
        <v>127</v>
      </c>
      <c r="C32" s="46">
        <v>3.0</v>
      </c>
      <c r="D32" s="46">
        <v>5.0</v>
      </c>
      <c r="E32" s="46">
        <v>4.0</v>
      </c>
      <c r="F32" s="46">
        <v>5.0</v>
      </c>
      <c r="G32" s="46">
        <v>3.0</v>
      </c>
      <c r="H32" s="46">
        <v>5.0</v>
      </c>
      <c r="I32" s="46">
        <v>5.0</v>
      </c>
      <c r="J32" s="46">
        <v>2.0</v>
      </c>
      <c r="K32" s="46">
        <v>5.0</v>
      </c>
      <c r="L32" s="46">
        <v>5.0</v>
      </c>
      <c r="M32" s="48">
        <f t="shared" si="10"/>
        <v>5</v>
      </c>
      <c r="N32" s="48">
        <f t="shared" si="11"/>
        <v>1</v>
      </c>
      <c r="O32" s="48">
        <f t="shared" si="12"/>
        <v>1.118033989</v>
      </c>
      <c r="P32" s="49">
        <f t="shared" si="13"/>
        <v>0.6666666667</v>
      </c>
      <c r="Q32" s="49">
        <f t="shared" si="14"/>
        <v>0.1111111111</v>
      </c>
      <c r="R32" s="49">
        <f t="shared" si="15"/>
        <v>0.1111111111</v>
      </c>
      <c r="S32" s="49">
        <f t="shared" si="16"/>
        <v>0.1111111111</v>
      </c>
      <c r="T32" s="49">
        <f t="shared" si="17"/>
        <v>0</v>
      </c>
      <c r="U32" s="46" t="str">
        <f t="shared" si="18"/>
        <v>Yes</v>
      </c>
    </row>
    <row r="33" ht="15.75" customHeight="1">
      <c r="A33" s="46" t="s">
        <v>128</v>
      </c>
      <c r="B33" s="47" t="s">
        <v>129</v>
      </c>
      <c r="C33" s="46">
        <v>5.0</v>
      </c>
      <c r="D33" s="46">
        <v>5.0</v>
      </c>
      <c r="E33" s="46">
        <v>5.0</v>
      </c>
      <c r="F33" s="46">
        <v>5.0</v>
      </c>
      <c r="G33" s="46">
        <v>5.0</v>
      </c>
      <c r="H33" s="46">
        <v>5.0</v>
      </c>
      <c r="I33" s="46">
        <v>5.0</v>
      </c>
      <c r="J33" s="46">
        <v>5.0</v>
      </c>
      <c r="K33" s="46">
        <v>5.0</v>
      </c>
      <c r="L33" s="46">
        <v>4.0</v>
      </c>
      <c r="M33" s="48">
        <f t="shared" si="10"/>
        <v>5</v>
      </c>
      <c r="N33" s="48">
        <f t="shared" si="11"/>
        <v>0</v>
      </c>
      <c r="O33" s="48">
        <f t="shared" si="12"/>
        <v>0.3333333333</v>
      </c>
      <c r="P33" s="49">
        <f t="shared" si="13"/>
        <v>0.8888888889</v>
      </c>
      <c r="Q33" s="49">
        <f t="shared" si="14"/>
        <v>0.1111111111</v>
      </c>
      <c r="R33" s="49">
        <f t="shared" si="15"/>
        <v>0</v>
      </c>
      <c r="S33" s="49">
        <f t="shared" si="16"/>
        <v>0</v>
      </c>
      <c r="T33" s="49">
        <f t="shared" si="17"/>
        <v>0</v>
      </c>
      <c r="U33" s="46" t="str">
        <f t="shared" si="18"/>
        <v>Yes</v>
      </c>
    </row>
    <row r="34" ht="15.75" customHeight="1">
      <c r="A34" s="46" t="s">
        <v>130</v>
      </c>
      <c r="B34" s="47" t="s">
        <v>131</v>
      </c>
      <c r="C34" s="46">
        <v>4.0</v>
      </c>
      <c r="D34" s="46">
        <v>5.0</v>
      </c>
      <c r="E34" s="46">
        <v>5.0</v>
      </c>
      <c r="F34" s="46">
        <v>5.0</v>
      </c>
      <c r="G34" s="46">
        <v>5.0</v>
      </c>
      <c r="H34" s="46">
        <v>4.0</v>
      </c>
      <c r="I34" s="46">
        <v>4.0</v>
      </c>
      <c r="J34" s="46">
        <v>5.0</v>
      </c>
      <c r="K34" s="46">
        <v>5.0</v>
      </c>
      <c r="L34" s="46">
        <v>4.0</v>
      </c>
      <c r="M34" s="48">
        <f t="shared" si="10"/>
        <v>5</v>
      </c>
      <c r="N34" s="48">
        <f t="shared" si="11"/>
        <v>1</v>
      </c>
      <c r="O34" s="48">
        <f t="shared" si="12"/>
        <v>0.5</v>
      </c>
      <c r="P34" s="49">
        <f t="shared" si="13"/>
        <v>0.6666666667</v>
      </c>
      <c r="Q34" s="49">
        <f t="shared" si="14"/>
        <v>0.3333333333</v>
      </c>
      <c r="R34" s="49">
        <f t="shared" si="15"/>
        <v>0</v>
      </c>
      <c r="S34" s="49">
        <f t="shared" si="16"/>
        <v>0</v>
      </c>
      <c r="T34" s="49">
        <f t="shared" si="17"/>
        <v>0</v>
      </c>
      <c r="U34" s="46" t="str">
        <f t="shared" si="18"/>
        <v>Yes</v>
      </c>
    </row>
    <row r="35" ht="15.75" customHeight="1">
      <c r="A35" s="46" t="s">
        <v>132</v>
      </c>
      <c r="B35" s="47" t="s">
        <v>133</v>
      </c>
      <c r="C35" s="46">
        <v>5.0</v>
      </c>
      <c r="D35" s="46">
        <v>5.0</v>
      </c>
      <c r="E35" s="46">
        <v>5.0</v>
      </c>
      <c r="F35" s="46">
        <v>5.0</v>
      </c>
      <c r="G35" s="46">
        <v>5.0</v>
      </c>
      <c r="H35" s="46">
        <v>5.0</v>
      </c>
      <c r="I35" s="46">
        <v>5.0</v>
      </c>
      <c r="J35" s="46">
        <v>5.0</v>
      </c>
      <c r="K35" s="46">
        <v>5.0</v>
      </c>
      <c r="L35" s="46">
        <v>5.0</v>
      </c>
      <c r="M35" s="48">
        <f t="shared" si="10"/>
        <v>5</v>
      </c>
      <c r="N35" s="48">
        <f t="shared" si="11"/>
        <v>0</v>
      </c>
      <c r="O35" s="48">
        <f t="shared" si="12"/>
        <v>0</v>
      </c>
      <c r="P35" s="49">
        <f t="shared" si="13"/>
        <v>1</v>
      </c>
      <c r="Q35" s="49">
        <f t="shared" si="14"/>
        <v>0</v>
      </c>
      <c r="R35" s="49">
        <f t="shared" si="15"/>
        <v>0</v>
      </c>
      <c r="S35" s="49">
        <f t="shared" si="16"/>
        <v>0</v>
      </c>
      <c r="T35" s="49">
        <f t="shared" si="17"/>
        <v>0</v>
      </c>
      <c r="U35" s="46" t="str">
        <f t="shared" si="18"/>
        <v>Yes</v>
      </c>
    </row>
    <row r="36" ht="15.75" customHeight="1">
      <c r="A36" s="46" t="s">
        <v>134</v>
      </c>
      <c r="B36" s="47" t="s">
        <v>135</v>
      </c>
      <c r="C36" s="46">
        <v>5.0</v>
      </c>
      <c r="D36" s="46">
        <v>5.0</v>
      </c>
      <c r="E36" s="46">
        <v>4.0</v>
      </c>
      <c r="F36" s="46">
        <v>4.0</v>
      </c>
      <c r="G36" s="46">
        <v>5.0</v>
      </c>
      <c r="H36" s="46">
        <v>5.0</v>
      </c>
      <c r="I36" s="46">
        <v>5.0</v>
      </c>
      <c r="J36" s="46">
        <v>4.0</v>
      </c>
      <c r="K36" s="46">
        <v>5.0</v>
      </c>
      <c r="L36" s="46">
        <v>5.0</v>
      </c>
      <c r="M36" s="48">
        <f t="shared" si="10"/>
        <v>5</v>
      </c>
      <c r="N36" s="48">
        <f t="shared" si="11"/>
        <v>1</v>
      </c>
      <c r="O36" s="48">
        <f t="shared" si="12"/>
        <v>0.5</v>
      </c>
      <c r="P36" s="49">
        <f t="shared" si="13"/>
        <v>0.6666666667</v>
      </c>
      <c r="Q36" s="49">
        <f t="shared" si="14"/>
        <v>0.3333333333</v>
      </c>
      <c r="R36" s="49">
        <f t="shared" si="15"/>
        <v>0</v>
      </c>
      <c r="S36" s="49">
        <f t="shared" si="16"/>
        <v>0</v>
      </c>
      <c r="T36" s="49">
        <f t="shared" si="17"/>
        <v>0</v>
      </c>
      <c r="U36" s="46" t="str">
        <f t="shared" si="18"/>
        <v>Yes</v>
      </c>
    </row>
    <row r="37" ht="15.75" customHeight="1">
      <c r="A37" s="46" t="s">
        <v>136</v>
      </c>
      <c r="B37" s="47" t="s">
        <v>137</v>
      </c>
      <c r="C37" s="46">
        <v>5.0</v>
      </c>
      <c r="D37" s="46">
        <v>2.0</v>
      </c>
      <c r="E37" s="46">
        <v>5.0</v>
      </c>
      <c r="F37" s="46">
        <v>5.0</v>
      </c>
      <c r="G37" s="46">
        <v>5.0</v>
      </c>
      <c r="H37" s="46">
        <v>5.0</v>
      </c>
      <c r="I37" s="46">
        <v>5.0</v>
      </c>
      <c r="J37" s="46">
        <v>5.0</v>
      </c>
      <c r="K37" s="46">
        <v>4.0</v>
      </c>
      <c r="L37" s="46">
        <v>5.0</v>
      </c>
      <c r="M37" s="48">
        <f t="shared" si="10"/>
        <v>5</v>
      </c>
      <c r="N37" s="48">
        <f t="shared" si="11"/>
        <v>0</v>
      </c>
      <c r="O37" s="48">
        <f t="shared" si="12"/>
        <v>1.013793755</v>
      </c>
      <c r="P37" s="49">
        <f t="shared" si="13"/>
        <v>0.7777777778</v>
      </c>
      <c r="Q37" s="49">
        <f t="shared" si="14"/>
        <v>0.1111111111</v>
      </c>
      <c r="R37" s="49">
        <f t="shared" si="15"/>
        <v>0</v>
      </c>
      <c r="S37" s="49">
        <f t="shared" si="16"/>
        <v>0.1111111111</v>
      </c>
      <c r="T37" s="49">
        <f t="shared" si="17"/>
        <v>0</v>
      </c>
      <c r="U37" s="46" t="str">
        <f t="shared" si="18"/>
        <v>Yes</v>
      </c>
    </row>
    <row r="38" ht="15.75" customHeight="1">
      <c r="A38" s="46" t="s">
        <v>138</v>
      </c>
      <c r="B38" s="47" t="s">
        <v>139</v>
      </c>
      <c r="C38" s="46">
        <v>5.0</v>
      </c>
      <c r="D38" s="46">
        <v>4.0</v>
      </c>
      <c r="E38" s="46">
        <v>4.0</v>
      </c>
      <c r="F38" s="46">
        <v>4.0</v>
      </c>
      <c r="G38" s="46">
        <v>5.0</v>
      </c>
      <c r="H38" s="46">
        <v>5.0</v>
      </c>
      <c r="I38" s="46">
        <v>5.0</v>
      </c>
      <c r="J38" s="46">
        <v>3.0</v>
      </c>
      <c r="K38" s="46">
        <v>2.0</v>
      </c>
      <c r="L38" s="46">
        <v>4.0</v>
      </c>
      <c r="M38" s="48">
        <f t="shared" si="10"/>
        <v>4</v>
      </c>
      <c r="N38" s="48">
        <f t="shared" si="11"/>
        <v>1</v>
      </c>
      <c r="O38" s="48">
        <f t="shared" si="12"/>
        <v>1</v>
      </c>
      <c r="P38" s="49">
        <f t="shared" si="13"/>
        <v>0.3333333333</v>
      </c>
      <c r="Q38" s="49">
        <f t="shared" si="14"/>
        <v>0.4444444444</v>
      </c>
      <c r="R38" s="49">
        <f t="shared" si="15"/>
        <v>0.1111111111</v>
      </c>
      <c r="S38" s="49">
        <f t="shared" si="16"/>
        <v>0.1111111111</v>
      </c>
      <c r="T38" s="49">
        <f t="shared" si="17"/>
        <v>0</v>
      </c>
      <c r="U38" s="46" t="str">
        <f t="shared" si="18"/>
        <v>Yes</v>
      </c>
    </row>
    <row r="39" ht="15.75" customHeight="1">
      <c r="A39" s="46" t="s">
        <v>76</v>
      </c>
      <c r="B39" s="47" t="s">
        <v>140</v>
      </c>
      <c r="C39" s="46">
        <v>4.0</v>
      </c>
      <c r="D39" s="46">
        <v>5.0</v>
      </c>
      <c r="E39" s="46">
        <v>5.0</v>
      </c>
      <c r="F39" s="46">
        <v>5.0</v>
      </c>
      <c r="G39" s="46">
        <v>5.0</v>
      </c>
      <c r="H39" s="46">
        <v>4.0</v>
      </c>
      <c r="I39" s="46">
        <v>5.0</v>
      </c>
      <c r="J39" s="46">
        <v>5.0</v>
      </c>
      <c r="K39" s="46">
        <v>5.0</v>
      </c>
      <c r="L39" s="46">
        <v>4.0</v>
      </c>
      <c r="M39" s="48">
        <f t="shared" si="10"/>
        <v>5</v>
      </c>
      <c r="N39" s="48">
        <f t="shared" si="11"/>
        <v>0</v>
      </c>
      <c r="O39" s="48">
        <f t="shared" si="12"/>
        <v>0.4409585518</v>
      </c>
      <c r="P39" s="49">
        <f t="shared" si="13"/>
        <v>0.7777777778</v>
      </c>
      <c r="Q39" s="49">
        <f t="shared" si="14"/>
        <v>0.2222222222</v>
      </c>
      <c r="R39" s="49">
        <f t="shared" si="15"/>
        <v>0</v>
      </c>
      <c r="S39" s="49">
        <f t="shared" si="16"/>
        <v>0</v>
      </c>
      <c r="T39" s="49">
        <f t="shared" si="17"/>
        <v>0</v>
      </c>
      <c r="U39" s="46" t="str">
        <f t="shared" si="18"/>
        <v>Yes</v>
      </c>
    </row>
    <row r="40" ht="15.75" customHeight="1">
      <c r="A40" s="46" t="s">
        <v>90</v>
      </c>
      <c r="B40" s="47" t="s">
        <v>141</v>
      </c>
      <c r="C40" s="46">
        <v>5.0</v>
      </c>
      <c r="D40" s="46">
        <v>5.0</v>
      </c>
      <c r="E40" s="46">
        <v>4.0</v>
      </c>
      <c r="F40" s="46">
        <v>4.0</v>
      </c>
      <c r="G40" s="46">
        <v>4.0</v>
      </c>
      <c r="H40" s="46">
        <v>5.0</v>
      </c>
      <c r="I40" s="46">
        <v>5.0</v>
      </c>
      <c r="J40" s="46">
        <v>5.0</v>
      </c>
      <c r="K40" s="46">
        <v>5.0</v>
      </c>
      <c r="L40" s="46">
        <v>5.0</v>
      </c>
      <c r="M40" s="48">
        <f t="shared" si="10"/>
        <v>5</v>
      </c>
      <c r="N40" s="48">
        <f t="shared" si="11"/>
        <v>1</v>
      </c>
      <c r="O40" s="48">
        <f t="shared" si="12"/>
        <v>0.5</v>
      </c>
      <c r="P40" s="49">
        <f t="shared" si="13"/>
        <v>0.6666666667</v>
      </c>
      <c r="Q40" s="49">
        <f t="shared" si="14"/>
        <v>0.3333333333</v>
      </c>
      <c r="R40" s="49">
        <f t="shared" si="15"/>
        <v>0</v>
      </c>
      <c r="S40" s="49">
        <f t="shared" si="16"/>
        <v>0</v>
      </c>
      <c r="T40" s="49">
        <f t="shared" si="17"/>
        <v>0</v>
      </c>
      <c r="U40" s="46" t="str">
        <f t="shared" si="18"/>
        <v>Yes</v>
      </c>
    </row>
    <row r="41" ht="15.75" customHeight="1">
      <c r="A41" s="46" t="s">
        <v>79</v>
      </c>
      <c r="B41" s="47" t="s">
        <v>142</v>
      </c>
      <c r="C41" s="46">
        <v>2.0</v>
      </c>
      <c r="D41" s="46">
        <v>5.0</v>
      </c>
      <c r="E41" s="46">
        <v>5.0</v>
      </c>
      <c r="F41" s="46">
        <v>5.0</v>
      </c>
      <c r="G41" s="46">
        <v>5.0</v>
      </c>
      <c r="H41" s="46">
        <v>5.0</v>
      </c>
      <c r="I41" s="46">
        <v>5.0</v>
      </c>
      <c r="J41" s="46">
        <v>5.0</v>
      </c>
      <c r="K41" s="46">
        <v>5.0</v>
      </c>
      <c r="L41" s="46">
        <v>5.0</v>
      </c>
      <c r="M41" s="48">
        <f t="shared" si="10"/>
        <v>5</v>
      </c>
      <c r="N41" s="48">
        <f t="shared" si="11"/>
        <v>0</v>
      </c>
      <c r="O41" s="48">
        <f t="shared" si="12"/>
        <v>0</v>
      </c>
      <c r="P41" s="49">
        <f t="shared" si="13"/>
        <v>1</v>
      </c>
      <c r="Q41" s="49">
        <f t="shared" si="14"/>
        <v>0</v>
      </c>
      <c r="R41" s="49">
        <f t="shared" si="15"/>
        <v>0</v>
      </c>
      <c r="S41" s="49">
        <f t="shared" si="16"/>
        <v>0</v>
      </c>
      <c r="T41" s="49">
        <f t="shared" si="17"/>
        <v>0</v>
      </c>
      <c r="U41" s="46" t="str">
        <f t="shared" si="18"/>
        <v>Yes</v>
      </c>
    </row>
    <row r="42" ht="15.75" customHeight="1">
      <c r="A42" s="46" t="s">
        <v>83</v>
      </c>
      <c r="B42" s="47" t="s">
        <v>143</v>
      </c>
      <c r="C42" s="46">
        <v>5.0</v>
      </c>
      <c r="D42" s="46">
        <v>5.0</v>
      </c>
      <c r="E42" s="46">
        <v>5.0</v>
      </c>
      <c r="F42" s="46">
        <v>5.0</v>
      </c>
      <c r="G42" s="46">
        <v>5.0</v>
      </c>
      <c r="H42" s="46">
        <v>5.0</v>
      </c>
      <c r="I42" s="46">
        <v>5.0</v>
      </c>
      <c r="J42" s="46">
        <v>5.0</v>
      </c>
      <c r="K42" s="46">
        <v>5.0</v>
      </c>
      <c r="L42" s="46">
        <v>5.0</v>
      </c>
      <c r="M42" s="48">
        <f t="shared" si="10"/>
        <v>5</v>
      </c>
      <c r="N42" s="48">
        <f t="shared" si="11"/>
        <v>0</v>
      </c>
      <c r="O42" s="48">
        <f t="shared" si="12"/>
        <v>0</v>
      </c>
      <c r="P42" s="49">
        <f t="shared" si="13"/>
        <v>1</v>
      </c>
      <c r="Q42" s="49">
        <f t="shared" si="14"/>
        <v>0</v>
      </c>
      <c r="R42" s="49">
        <f t="shared" si="15"/>
        <v>0</v>
      </c>
      <c r="S42" s="49">
        <f t="shared" si="16"/>
        <v>0</v>
      </c>
      <c r="T42" s="49">
        <f t="shared" si="17"/>
        <v>0</v>
      </c>
      <c r="U42" s="46" t="str">
        <f t="shared" si="18"/>
        <v>Yes</v>
      </c>
    </row>
    <row r="43" ht="15.75" customHeight="1">
      <c r="A43" s="46" t="s">
        <v>86</v>
      </c>
      <c r="B43" s="47" t="s">
        <v>144</v>
      </c>
      <c r="C43" s="46" t="s">
        <v>145</v>
      </c>
      <c r="D43" s="46">
        <v>4.0</v>
      </c>
      <c r="E43" s="46">
        <v>5.0</v>
      </c>
      <c r="F43" s="46">
        <v>5.0</v>
      </c>
      <c r="G43" s="46">
        <v>5.0</v>
      </c>
      <c r="H43" s="46">
        <v>5.0</v>
      </c>
      <c r="I43" s="46">
        <v>5.0</v>
      </c>
      <c r="J43" s="46">
        <v>5.0</v>
      </c>
      <c r="K43" s="46">
        <v>5.0</v>
      </c>
      <c r="L43" s="46">
        <v>5.0</v>
      </c>
      <c r="M43" s="48">
        <f t="shared" si="10"/>
        <v>5</v>
      </c>
      <c r="N43" s="48">
        <f t="shared" si="11"/>
        <v>0</v>
      </c>
      <c r="O43" s="48">
        <f t="shared" si="12"/>
        <v>0.3333333333</v>
      </c>
      <c r="P43" s="49">
        <f t="shared" si="13"/>
        <v>0.8888888889</v>
      </c>
      <c r="Q43" s="49">
        <f t="shared" si="14"/>
        <v>0.1111111111</v>
      </c>
      <c r="R43" s="49">
        <f t="shared" si="15"/>
        <v>0</v>
      </c>
      <c r="S43" s="49">
        <f t="shared" si="16"/>
        <v>0</v>
      </c>
      <c r="T43" s="49">
        <f t="shared" si="17"/>
        <v>0</v>
      </c>
      <c r="U43" s="46" t="str">
        <f t="shared" si="18"/>
        <v>Yes</v>
      </c>
    </row>
    <row r="44" ht="15.75" customHeight="1">
      <c r="A44" s="46" t="s">
        <v>146</v>
      </c>
      <c r="B44" s="47" t="s">
        <v>147</v>
      </c>
      <c r="C44" s="46" t="s">
        <v>145</v>
      </c>
      <c r="D44" s="46">
        <v>5.0</v>
      </c>
      <c r="E44" s="46">
        <v>5.0</v>
      </c>
      <c r="F44" s="46">
        <v>5.0</v>
      </c>
      <c r="G44" s="46">
        <v>5.0</v>
      </c>
      <c r="H44" s="46">
        <v>5.0</v>
      </c>
      <c r="I44" s="46">
        <v>5.0</v>
      </c>
      <c r="J44" s="46">
        <v>4.0</v>
      </c>
      <c r="K44" s="46">
        <v>5.0</v>
      </c>
      <c r="L44" s="46">
        <v>5.0</v>
      </c>
      <c r="M44" s="48">
        <f t="shared" si="10"/>
        <v>5</v>
      </c>
      <c r="N44" s="48">
        <f t="shared" si="11"/>
        <v>0</v>
      </c>
      <c r="O44" s="48">
        <f t="shared" si="12"/>
        <v>0.3333333333</v>
      </c>
      <c r="P44" s="49">
        <f t="shared" si="13"/>
        <v>0.8888888889</v>
      </c>
      <c r="Q44" s="49">
        <f t="shared" si="14"/>
        <v>0.1111111111</v>
      </c>
      <c r="R44" s="49">
        <f t="shared" si="15"/>
        <v>0</v>
      </c>
      <c r="S44" s="49">
        <f t="shared" si="16"/>
        <v>0</v>
      </c>
      <c r="T44" s="49">
        <f t="shared" si="17"/>
        <v>0</v>
      </c>
      <c r="U44" s="46" t="str">
        <f t="shared" si="18"/>
        <v>Yes</v>
      </c>
    </row>
    <row r="45" ht="15.75" customHeight="1">
      <c r="A45" s="46" t="s">
        <v>148</v>
      </c>
      <c r="B45" s="47" t="s">
        <v>149</v>
      </c>
      <c r="C45" s="46" t="s">
        <v>145</v>
      </c>
      <c r="D45" s="46">
        <v>4.0</v>
      </c>
      <c r="E45" s="46">
        <v>4.0</v>
      </c>
      <c r="F45" s="46">
        <v>5.0</v>
      </c>
      <c r="G45" s="46">
        <v>5.0</v>
      </c>
      <c r="H45" s="46">
        <v>1.0</v>
      </c>
      <c r="I45" s="46">
        <v>5.0</v>
      </c>
      <c r="J45" s="46">
        <v>4.0</v>
      </c>
      <c r="K45" s="46">
        <v>5.0</v>
      </c>
      <c r="L45" s="46">
        <v>5.0</v>
      </c>
      <c r="M45" s="48">
        <f t="shared" si="10"/>
        <v>5</v>
      </c>
      <c r="N45" s="48">
        <f t="shared" si="11"/>
        <v>1</v>
      </c>
      <c r="O45" s="48">
        <f t="shared" si="12"/>
        <v>1.301708279</v>
      </c>
      <c r="P45" s="49">
        <f t="shared" si="13"/>
        <v>0.5555555556</v>
      </c>
      <c r="Q45" s="49">
        <f t="shared" si="14"/>
        <v>0.3333333333</v>
      </c>
      <c r="R45" s="49">
        <f t="shared" si="15"/>
        <v>0</v>
      </c>
      <c r="S45" s="49">
        <f t="shared" si="16"/>
        <v>0</v>
      </c>
      <c r="T45" s="49">
        <f t="shared" si="17"/>
        <v>0.1111111111</v>
      </c>
      <c r="U45" s="46" t="str">
        <f t="shared" si="18"/>
        <v>Yes</v>
      </c>
    </row>
    <row r="46" ht="15.75" customHeight="1">
      <c r="A46" s="46" t="s">
        <v>150</v>
      </c>
      <c r="B46" s="47" t="s">
        <v>151</v>
      </c>
      <c r="C46" s="46" t="s">
        <v>145</v>
      </c>
      <c r="D46" s="46">
        <v>5.0</v>
      </c>
      <c r="E46" s="46">
        <v>5.0</v>
      </c>
      <c r="F46" s="46">
        <v>5.0</v>
      </c>
      <c r="G46" s="46">
        <v>5.0</v>
      </c>
      <c r="H46" s="46">
        <v>4.0</v>
      </c>
      <c r="I46" s="46">
        <v>5.0</v>
      </c>
      <c r="J46" s="46">
        <v>4.0</v>
      </c>
      <c r="K46" s="46">
        <v>5.0</v>
      </c>
      <c r="L46" s="46">
        <v>5.0</v>
      </c>
      <c r="M46" s="48">
        <f t="shared" si="10"/>
        <v>5</v>
      </c>
      <c r="N46" s="48">
        <f t="shared" si="11"/>
        <v>0</v>
      </c>
      <c r="O46" s="48">
        <f t="shared" si="12"/>
        <v>0.4409585518</v>
      </c>
      <c r="P46" s="49">
        <f t="shared" si="13"/>
        <v>0.7777777778</v>
      </c>
      <c r="Q46" s="49">
        <f t="shared" si="14"/>
        <v>0.2222222222</v>
      </c>
      <c r="R46" s="49">
        <f t="shared" si="15"/>
        <v>0</v>
      </c>
      <c r="S46" s="49">
        <f t="shared" si="16"/>
        <v>0</v>
      </c>
      <c r="T46" s="49">
        <f t="shared" si="17"/>
        <v>0</v>
      </c>
      <c r="U46" s="46" t="str">
        <f t="shared" si="18"/>
        <v>Yes</v>
      </c>
    </row>
    <row r="47" ht="15.75" customHeight="1">
      <c r="A47" s="46" t="s">
        <v>152</v>
      </c>
      <c r="B47" s="47" t="s">
        <v>153</v>
      </c>
      <c r="C47" s="46" t="s">
        <v>145</v>
      </c>
      <c r="D47" s="46">
        <v>4.0</v>
      </c>
      <c r="E47" s="46">
        <v>5.0</v>
      </c>
      <c r="F47" s="46">
        <v>5.0</v>
      </c>
      <c r="G47" s="46">
        <v>5.0</v>
      </c>
      <c r="H47" s="46">
        <v>4.0</v>
      </c>
      <c r="I47" s="46">
        <v>5.0</v>
      </c>
      <c r="J47" s="46">
        <v>4.0</v>
      </c>
      <c r="K47" s="46">
        <v>5.0</v>
      </c>
      <c r="L47" s="46">
        <v>5.0</v>
      </c>
      <c r="M47" s="48">
        <f t="shared" si="10"/>
        <v>5</v>
      </c>
      <c r="N47" s="48">
        <f t="shared" si="11"/>
        <v>1</v>
      </c>
      <c r="O47" s="48">
        <f t="shared" si="12"/>
        <v>0.5</v>
      </c>
      <c r="P47" s="49">
        <f t="shared" si="13"/>
        <v>0.6666666667</v>
      </c>
      <c r="Q47" s="49">
        <f t="shared" si="14"/>
        <v>0.3333333333</v>
      </c>
      <c r="R47" s="49">
        <f t="shared" si="15"/>
        <v>0</v>
      </c>
      <c r="S47" s="49">
        <f t="shared" si="16"/>
        <v>0</v>
      </c>
      <c r="T47" s="49">
        <f t="shared" si="17"/>
        <v>0</v>
      </c>
      <c r="U47" s="46" t="str">
        <f t="shared" si="18"/>
        <v>Yes</v>
      </c>
    </row>
    <row r="48" ht="15.75" customHeight="1">
      <c r="A48" s="46" t="s">
        <v>154</v>
      </c>
      <c r="B48" s="47" t="s">
        <v>155</v>
      </c>
      <c r="C48" s="46" t="s">
        <v>145</v>
      </c>
      <c r="D48" s="46">
        <v>4.0</v>
      </c>
      <c r="E48" s="46">
        <v>4.0</v>
      </c>
      <c r="F48" s="46">
        <v>3.0</v>
      </c>
      <c r="G48" s="46">
        <v>4.0</v>
      </c>
      <c r="H48" s="46">
        <v>5.0</v>
      </c>
      <c r="I48" s="46">
        <v>4.0</v>
      </c>
      <c r="J48" s="46">
        <v>2.0</v>
      </c>
      <c r="K48" s="46">
        <v>4.0</v>
      </c>
      <c r="L48" s="46">
        <v>2.0</v>
      </c>
      <c r="M48" s="48">
        <f t="shared" si="10"/>
        <v>4</v>
      </c>
      <c r="N48" s="48">
        <f t="shared" si="11"/>
        <v>1</v>
      </c>
      <c r="O48" s="48">
        <f t="shared" si="12"/>
        <v>1.013793755</v>
      </c>
      <c r="P48" s="49">
        <f t="shared" si="13"/>
        <v>0.1111111111</v>
      </c>
      <c r="Q48" s="49">
        <f t="shared" si="14"/>
        <v>0.5555555556</v>
      </c>
      <c r="R48" s="49">
        <f t="shared" si="15"/>
        <v>0.1111111111</v>
      </c>
      <c r="S48" s="49">
        <f t="shared" si="16"/>
        <v>0.2222222222</v>
      </c>
      <c r="T48" s="49">
        <f t="shared" si="17"/>
        <v>0</v>
      </c>
      <c r="U48" s="46" t="str">
        <f t="shared" si="18"/>
        <v>Yes</v>
      </c>
    </row>
    <row r="49" ht="15.75" customHeight="1">
      <c r="A49" s="46" t="s">
        <v>156</v>
      </c>
      <c r="B49" s="47" t="s">
        <v>157</v>
      </c>
      <c r="C49" s="46">
        <v>5.0</v>
      </c>
      <c r="D49" s="46">
        <v>5.0</v>
      </c>
      <c r="E49" s="46">
        <v>5.0</v>
      </c>
      <c r="F49" s="46">
        <v>4.0</v>
      </c>
      <c r="G49" s="46">
        <v>5.0</v>
      </c>
      <c r="H49" s="46">
        <v>5.0</v>
      </c>
      <c r="I49" s="46">
        <v>5.0</v>
      </c>
      <c r="J49" s="46">
        <v>4.0</v>
      </c>
      <c r="K49" s="46">
        <v>5.0</v>
      </c>
      <c r="L49" s="46">
        <v>5.0</v>
      </c>
      <c r="M49" s="48">
        <f t="shared" si="10"/>
        <v>5</v>
      </c>
      <c r="N49" s="48">
        <f t="shared" si="11"/>
        <v>0</v>
      </c>
      <c r="O49" s="48">
        <f t="shared" si="12"/>
        <v>0.4409585518</v>
      </c>
      <c r="P49" s="49">
        <f t="shared" si="13"/>
        <v>0.7777777778</v>
      </c>
      <c r="Q49" s="49">
        <f t="shared" si="14"/>
        <v>0.2222222222</v>
      </c>
      <c r="R49" s="49">
        <f t="shared" si="15"/>
        <v>0</v>
      </c>
      <c r="S49" s="49">
        <f t="shared" si="16"/>
        <v>0</v>
      </c>
      <c r="T49" s="49">
        <f t="shared" si="17"/>
        <v>0</v>
      </c>
      <c r="U49" s="46" t="str">
        <f t="shared" si="18"/>
        <v>Yes</v>
      </c>
    </row>
    <row r="50" ht="15.75" customHeight="1">
      <c r="A50" s="46" t="s">
        <v>158</v>
      </c>
      <c r="B50" s="47" t="s">
        <v>159</v>
      </c>
      <c r="C50" s="46">
        <v>4.0</v>
      </c>
      <c r="D50" s="46">
        <v>5.0</v>
      </c>
      <c r="E50" s="46">
        <v>5.0</v>
      </c>
      <c r="F50" s="46">
        <v>4.0</v>
      </c>
      <c r="G50" s="46">
        <v>4.0</v>
      </c>
      <c r="H50" s="46">
        <v>5.0</v>
      </c>
      <c r="I50" s="46">
        <v>5.0</v>
      </c>
      <c r="J50" s="46">
        <v>4.0</v>
      </c>
      <c r="K50" s="46">
        <v>5.0</v>
      </c>
      <c r="L50" s="46">
        <v>4.0</v>
      </c>
      <c r="M50" s="48">
        <f t="shared" si="10"/>
        <v>5</v>
      </c>
      <c r="N50" s="48">
        <f t="shared" si="11"/>
        <v>1</v>
      </c>
      <c r="O50" s="48">
        <f t="shared" si="12"/>
        <v>0.5270462767</v>
      </c>
      <c r="P50" s="49">
        <f t="shared" si="13"/>
        <v>0.5555555556</v>
      </c>
      <c r="Q50" s="49">
        <f t="shared" si="14"/>
        <v>0.4444444444</v>
      </c>
      <c r="R50" s="49">
        <f t="shared" si="15"/>
        <v>0</v>
      </c>
      <c r="S50" s="49">
        <f t="shared" si="16"/>
        <v>0</v>
      </c>
      <c r="T50" s="49">
        <f t="shared" si="17"/>
        <v>0</v>
      </c>
      <c r="U50" s="46" t="str">
        <f t="shared" si="18"/>
        <v>Yes</v>
      </c>
    </row>
    <row r="51" ht="15.75" customHeight="1">
      <c r="A51" s="46" t="s">
        <v>160</v>
      </c>
      <c r="B51" s="47" t="s">
        <v>161</v>
      </c>
      <c r="C51" s="46">
        <v>4.0</v>
      </c>
      <c r="D51" s="46">
        <v>5.0</v>
      </c>
      <c r="E51" s="46">
        <v>5.0</v>
      </c>
      <c r="F51" s="46">
        <v>5.0</v>
      </c>
      <c r="G51" s="46">
        <v>5.0</v>
      </c>
      <c r="H51" s="46">
        <v>5.0</v>
      </c>
      <c r="I51" s="46">
        <v>5.0</v>
      </c>
      <c r="J51" s="46">
        <v>5.0</v>
      </c>
      <c r="K51" s="46">
        <v>5.0</v>
      </c>
      <c r="L51" s="46">
        <v>1.0</v>
      </c>
      <c r="M51" s="48">
        <f t="shared" si="10"/>
        <v>5</v>
      </c>
      <c r="N51" s="48">
        <f t="shared" si="11"/>
        <v>0</v>
      </c>
      <c r="O51" s="48">
        <f t="shared" si="12"/>
        <v>1.333333333</v>
      </c>
      <c r="P51" s="49">
        <f t="shared" si="13"/>
        <v>0.8888888889</v>
      </c>
      <c r="Q51" s="49">
        <f t="shared" si="14"/>
        <v>0</v>
      </c>
      <c r="R51" s="49">
        <f t="shared" si="15"/>
        <v>0</v>
      </c>
      <c r="S51" s="49">
        <f t="shared" si="16"/>
        <v>0</v>
      </c>
      <c r="T51" s="49">
        <f t="shared" si="17"/>
        <v>0.1111111111</v>
      </c>
      <c r="U51" s="46" t="str">
        <f t="shared" si="18"/>
        <v>Yes</v>
      </c>
    </row>
    <row r="52" ht="15.75" customHeight="1">
      <c r="A52" s="46" t="s">
        <v>162</v>
      </c>
      <c r="B52" s="47" t="s">
        <v>163</v>
      </c>
      <c r="C52" s="46">
        <v>4.0</v>
      </c>
      <c r="D52" s="46">
        <v>4.0</v>
      </c>
      <c r="E52" s="46">
        <v>5.0</v>
      </c>
      <c r="F52" s="46">
        <v>5.0</v>
      </c>
      <c r="G52" s="46">
        <v>3.0</v>
      </c>
      <c r="H52" s="46">
        <v>5.0</v>
      </c>
      <c r="I52" s="46">
        <v>5.0</v>
      </c>
      <c r="J52" s="46">
        <v>4.0</v>
      </c>
      <c r="K52" s="46">
        <v>5.0</v>
      </c>
      <c r="L52" s="46">
        <v>5.0</v>
      </c>
      <c r="M52" s="48">
        <f t="shared" si="10"/>
        <v>5</v>
      </c>
      <c r="N52" s="48">
        <f t="shared" si="11"/>
        <v>1</v>
      </c>
      <c r="O52" s="48">
        <f t="shared" si="12"/>
        <v>0.7264831573</v>
      </c>
      <c r="P52" s="49">
        <f t="shared" si="13"/>
        <v>0.6666666667</v>
      </c>
      <c r="Q52" s="49">
        <f t="shared" si="14"/>
        <v>0.2222222222</v>
      </c>
      <c r="R52" s="49">
        <f t="shared" si="15"/>
        <v>0.1111111111</v>
      </c>
      <c r="S52" s="49">
        <f t="shared" si="16"/>
        <v>0</v>
      </c>
      <c r="T52" s="49">
        <f t="shared" si="17"/>
        <v>0</v>
      </c>
      <c r="U52" s="46" t="str">
        <f t="shared" si="18"/>
        <v>Yes</v>
      </c>
    </row>
    <row r="53" ht="15.75" customHeight="1">
      <c r="A53" s="46" t="s">
        <v>164</v>
      </c>
      <c r="B53" s="47" t="s">
        <v>165</v>
      </c>
      <c r="C53" s="46">
        <v>4.0</v>
      </c>
      <c r="D53" s="46">
        <v>5.0</v>
      </c>
      <c r="E53" s="46">
        <v>5.0</v>
      </c>
      <c r="F53" s="46">
        <v>4.0</v>
      </c>
      <c r="G53" s="46">
        <v>5.0</v>
      </c>
      <c r="H53" s="46">
        <v>5.0</v>
      </c>
      <c r="I53" s="46">
        <v>5.0</v>
      </c>
      <c r="J53" s="46">
        <v>3.0</v>
      </c>
      <c r="K53" s="46">
        <v>2.0</v>
      </c>
      <c r="L53" s="46">
        <v>5.0</v>
      </c>
      <c r="M53" s="48">
        <f t="shared" si="10"/>
        <v>5</v>
      </c>
      <c r="N53" s="48">
        <f t="shared" si="11"/>
        <v>1</v>
      </c>
      <c r="O53" s="48">
        <f t="shared" si="12"/>
        <v>1.118033989</v>
      </c>
      <c r="P53" s="49">
        <f t="shared" si="13"/>
        <v>0.6666666667</v>
      </c>
      <c r="Q53" s="49">
        <f t="shared" si="14"/>
        <v>0.1111111111</v>
      </c>
      <c r="R53" s="49">
        <f t="shared" si="15"/>
        <v>0.1111111111</v>
      </c>
      <c r="S53" s="49">
        <f t="shared" si="16"/>
        <v>0.1111111111</v>
      </c>
      <c r="T53" s="49">
        <f t="shared" si="17"/>
        <v>0</v>
      </c>
      <c r="U53" s="46" t="str">
        <f t="shared" si="18"/>
        <v>Yes</v>
      </c>
    </row>
  </sheetData>
  <mergeCells count="2">
    <mergeCell ref="A1:U1"/>
    <mergeCell ref="A28:U28"/>
  </mergeCells>
  <conditionalFormatting sqref="P3:U26 P30:U53">
    <cfRule type="cellIs" dxfId="0" priority="1" operator="equal">
      <formula>"Yes"</formula>
    </cfRule>
  </conditionalFormatting>
  <conditionalFormatting sqref="P3:U26 P30:U53">
    <cfRule type="cellIs" dxfId="1" priority="2" operator="equal">
      <formula>"No"</formula>
    </cfRule>
  </conditionalFormatting>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20.63"/>
    <col customWidth="1" min="3" max="12" width="5.75"/>
    <col customWidth="1" min="13" max="13" width="6.75"/>
    <col customWidth="1" min="14" max="14" width="5.5"/>
    <col customWidth="1" min="15" max="15" width="5.75"/>
    <col customWidth="1" min="16" max="17" width="7.5"/>
    <col customWidth="1" min="18" max="18" width="6.13"/>
    <col customWidth="1" min="19" max="20" width="5.88"/>
    <col customWidth="1" min="21" max="21" width="11.5"/>
  </cols>
  <sheetData>
    <row r="1" ht="15.75" customHeight="1">
      <c r="A1" s="52" t="s">
        <v>112</v>
      </c>
    </row>
    <row r="2" ht="15.75" customHeight="1">
      <c r="A2" s="53" t="s">
        <v>167</v>
      </c>
      <c r="B2" s="25" t="s">
        <v>96</v>
      </c>
      <c r="C2" s="25" t="s">
        <v>47</v>
      </c>
      <c r="D2" s="25" t="s">
        <v>52</v>
      </c>
      <c r="E2" s="25" t="s">
        <v>55</v>
      </c>
      <c r="F2" s="25" t="s">
        <v>58</v>
      </c>
      <c r="G2" s="25" t="s">
        <v>61</v>
      </c>
      <c r="H2" s="25" t="s">
        <v>64</v>
      </c>
      <c r="I2" s="25" t="s">
        <v>67</v>
      </c>
      <c r="J2" s="25" t="s">
        <v>70</v>
      </c>
      <c r="K2" s="25" t="s">
        <v>73</v>
      </c>
      <c r="L2" s="25" t="s">
        <v>76</v>
      </c>
      <c r="M2" s="25" t="s">
        <v>114</v>
      </c>
      <c r="N2" s="25" t="s">
        <v>115</v>
      </c>
      <c r="O2" s="54" t="s">
        <v>116</v>
      </c>
      <c r="P2" s="25" t="s">
        <v>117</v>
      </c>
      <c r="Q2" s="25" t="s">
        <v>118</v>
      </c>
      <c r="R2" s="25" t="s">
        <v>119</v>
      </c>
      <c r="S2" s="25" t="s">
        <v>120</v>
      </c>
      <c r="T2" s="25" t="s">
        <v>116</v>
      </c>
      <c r="U2" s="25" t="s">
        <v>121</v>
      </c>
    </row>
    <row r="3" ht="15.75" customHeight="1">
      <c r="A3" s="41" t="s">
        <v>168</v>
      </c>
      <c r="B3" s="55" t="s">
        <v>169</v>
      </c>
      <c r="C3" s="56" t="s">
        <v>145</v>
      </c>
      <c r="D3" s="56">
        <v>5.0</v>
      </c>
      <c r="E3" s="56">
        <v>5.0</v>
      </c>
      <c r="F3" s="56">
        <v>5.0</v>
      </c>
      <c r="G3" s="56">
        <v>5.0</v>
      </c>
      <c r="H3" s="56">
        <v>5.0</v>
      </c>
      <c r="I3" s="56">
        <v>5.0</v>
      </c>
      <c r="J3" s="56">
        <v>5.0</v>
      </c>
      <c r="K3" s="56">
        <v>5.0</v>
      </c>
      <c r="L3" s="56">
        <v>5.0</v>
      </c>
      <c r="M3" s="57">
        <f t="shared" ref="M3:M17" si="1">MODE(C3:L3)</f>
        <v>5</v>
      </c>
      <c r="N3" s="57">
        <f t="shared" ref="N3:N17" si="2">QUARTILE(C3:L3,3) - QUARTILE(C3:L3,1) </f>
        <v>0</v>
      </c>
      <c r="O3" s="57">
        <f t="shared" ref="O3:O17" si="3">STDEV(C3:L3)</f>
        <v>0</v>
      </c>
      <c r="P3" s="58">
        <f t="shared" ref="P3:P17" si="4">COUNTIF(D3:L3,5)/9</f>
        <v>1</v>
      </c>
      <c r="Q3" s="58">
        <f t="shared" ref="Q3:Q17" si="5">COUNTIF(D3:L3,4)/9</f>
        <v>0</v>
      </c>
      <c r="R3" s="58">
        <f t="shared" ref="R3:R17" si="6">COUNTIF(D3:L3,3)/9</f>
        <v>0</v>
      </c>
      <c r="S3" s="58">
        <f t="shared" ref="S3:S17" si="7">COUNTIF(D3:L3,2)/9</f>
        <v>0</v>
      </c>
      <c r="T3" s="58">
        <f t="shared" ref="T3:T17" si="8">COUNTIF(D3:L3,1)/9</f>
        <v>0</v>
      </c>
      <c r="U3" s="56" t="str">
        <f t="shared" ref="U3:U17" si="9">if(and(N3&lt;=1,O3&lt;=1.5),"Yes","No")</f>
        <v>Yes</v>
      </c>
    </row>
    <row r="4" ht="15.75" customHeight="1">
      <c r="A4" s="41" t="s">
        <v>170</v>
      </c>
      <c r="B4" s="55" t="s">
        <v>171</v>
      </c>
      <c r="C4" s="56" t="s">
        <v>145</v>
      </c>
      <c r="D4" s="56">
        <v>5.0</v>
      </c>
      <c r="E4" s="56">
        <v>5.0</v>
      </c>
      <c r="F4" s="56">
        <v>5.0</v>
      </c>
      <c r="G4" s="56">
        <v>5.0</v>
      </c>
      <c r="H4" s="56">
        <v>5.0</v>
      </c>
      <c r="I4" s="56">
        <v>5.0</v>
      </c>
      <c r="J4" s="56">
        <v>5.0</v>
      </c>
      <c r="K4" s="56">
        <v>5.0</v>
      </c>
      <c r="L4" s="56">
        <v>5.0</v>
      </c>
      <c r="M4" s="57">
        <f t="shared" si="1"/>
        <v>5</v>
      </c>
      <c r="N4" s="57">
        <f t="shared" si="2"/>
        <v>0</v>
      </c>
      <c r="O4" s="57">
        <f t="shared" si="3"/>
        <v>0</v>
      </c>
      <c r="P4" s="58">
        <f t="shared" si="4"/>
        <v>1</v>
      </c>
      <c r="Q4" s="58">
        <f t="shared" si="5"/>
        <v>0</v>
      </c>
      <c r="R4" s="58">
        <f t="shared" si="6"/>
        <v>0</v>
      </c>
      <c r="S4" s="58">
        <f t="shared" si="7"/>
        <v>0</v>
      </c>
      <c r="T4" s="58">
        <f t="shared" si="8"/>
        <v>0</v>
      </c>
      <c r="U4" s="56" t="str">
        <f t="shared" si="9"/>
        <v>Yes</v>
      </c>
    </row>
    <row r="5" ht="15.75" customHeight="1">
      <c r="A5" s="41" t="s">
        <v>172</v>
      </c>
      <c r="B5" s="55" t="s">
        <v>173</v>
      </c>
      <c r="C5" s="56" t="s">
        <v>145</v>
      </c>
      <c r="D5" s="56">
        <v>5.0</v>
      </c>
      <c r="E5" s="56">
        <v>5.0</v>
      </c>
      <c r="F5" s="56">
        <v>2.0</v>
      </c>
      <c r="G5" s="56">
        <v>4.0</v>
      </c>
      <c r="H5" s="56">
        <v>4.0</v>
      </c>
      <c r="I5" s="56">
        <v>5.0</v>
      </c>
      <c r="J5" s="56">
        <v>5.0</v>
      </c>
      <c r="K5" s="56">
        <v>5.0</v>
      </c>
      <c r="L5" s="56">
        <v>2.0</v>
      </c>
      <c r="M5" s="57">
        <f t="shared" si="1"/>
        <v>5</v>
      </c>
      <c r="N5" s="57">
        <f t="shared" si="2"/>
        <v>1</v>
      </c>
      <c r="O5" s="57">
        <f t="shared" si="3"/>
        <v>1.269295518</v>
      </c>
      <c r="P5" s="58">
        <f t="shared" si="4"/>
        <v>0.5555555556</v>
      </c>
      <c r="Q5" s="58">
        <f t="shared" si="5"/>
        <v>0.2222222222</v>
      </c>
      <c r="R5" s="58">
        <f t="shared" si="6"/>
        <v>0</v>
      </c>
      <c r="S5" s="58">
        <f t="shared" si="7"/>
        <v>0.2222222222</v>
      </c>
      <c r="T5" s="58">
        <f t="shared" si="8"/>
        <v>0</v>
      </c>
      <c r="U5" s="56" t="str">
        <f t="shared" si="9"/>
        <v>Yes</v>
      </c>
    </row>
    <row r="6" ht="15.75" customHeight="1">
      <c r="A6" s="41" t="s">
        <v>174</v>
      </c>
      <c r="B6" s="55" t="s">
        <v>175</v>
      </c>
      <c r="C6" s="56" t="s">
        <v>145</v>
      </c>
      <c r="D6" s="56">
        <v>4.0</v>
      </c>
      <c r="E6" s="56">
        <v>5.0</v>
      </c>
      <c r="F6" s="56">
        <v>2.0</v>
      </c>
      <c r="G6" s="56">
        <v>4.0</v>
      </c>
      <c r="H6" s="56">
        <v>4.0</v>
      </c>
      <c r="I6" s="56">
        <v>4.0</v>
      </c>
      <c r="J6" s="56">
        <v>4.0</v>
      </c>
      <c r="K6" s="56">
        <v>5.0</v>
      </c>
      <c r="L6" s="56">
        <v>5.0</v>
      </c>
      <c r="M6" s="57">
        <f t="shared" si="1"/>
        <v>4</v>
      </c>
      <c r="N6" s="57">
        <f t="shared" si="2"/>
        <v>1</v>
      </c>
      <c r="O6" s="57">
        <f t="shared" si="3"/>
        <v>0.9279607271</v>
      </c>
      <c r="P6" s="58">
        <f t="shared" si="4"/>
        <v>0.3333333333</v>
      </c>
      <c r="Q6" s="58">
        <f t="shared" si="5"/>
        <v>0.5555555556</v>
      </c>
      <c r="R6" s="58">
        <f t="shared" si="6"/>
        <v>0</v>
      </c>
      <c r="S6" s="58">
        <f t="shared" si="7"/>
        <v>0.1111111111</v>
      </c>
      <c r="T6" s="58">
        <f t="shared" si="8"/>
        <v>0</v>
      </c>
      <c r="U6" s="56" t="str">
        <f t="shared" si="9"/>
        <v>Yes</v>
      </c>
    </row>
    <row r="7" ht="15.75" customHeight="1">
      <c r="A7" s="41" t="s">
        <v>176</v>
      </c>
      <c r="B7" s="55" t="s">
        <v>177</v>
      </c>
      <c r="C7" s="56" t="s">
        <v>145</v>
      </c>
      <c r="D7" s="56">
        <v>5.0</v>
      </c>
      <c r="E7" s="56">
        <v>5.0</v>
      </c>
      <c r="F7" s="56">
        <v>5.0</v>
      </c>
      <c r="G7" s="56">
        <v>5.0</v>
      </c>
      <c r="H7" s="56">
        <v>4.0</v>
      </c>
      <c r="I7" s="56">
        <v>5.0</v>
      </c>
      <c r="J7" s="56">
        <v>4.0</v>
      </c>
      <c r="K7" s="56">
        <v>4.0</v>
      </c>
      <c r="L7" s="56">
        <v>5.0</v>
      </c>
      <c r="M7" s="57">
        <f t="shared" si="1"/>
        <v>5</v>
      </c>
      <c r="N7" s="57">
        <f t="shared" si="2"/>
        <v>1</v>
      </c>
      <c r="O7" s="57">
        <f t="shared" si="3"/>
        <v>0.5</v>
      </c>
      <c r="P7" s="58">
        <f t="shared" si="4"/>
        <v>0.6666666667</v>
      </c>
      <c r="Q7" s="58">
        <f t="shared" si="5"/>
        <v>0.3333333333</v>
      </c>
      <c r="R7" s="58">
        <f t="shared" si="6"/>
        <v>0</v>
      </c>
      <c r="S7" s="58">
        <f t="shared" si="7"/>
        <v>0</v>
      </c>
      <c r="T7" s="58">
        <f t="shared" si="8"/>
        <v>0</v>
      </c>
      <c r="U7" s="56" t="str">
        <f t="shared" si="9"/>
        <v>Yes</v>
      </c>
    </row>
    <row r="8" ht="15.75" customHeight="1">
      <c r="A8" s="41" t="s">
        <v>178</v>
      </c>
      <c r="B8" s="55" t="s">
        <v>179</v>
      </c>
      <c r="C8" s="56" t="s">
        <v>145</v>
      </c>
      <c r="D8" s="56">
        <v>3.0</v>
      </c>
      <c r="E8" s="56">
        <v>5.0</v>
      </c>
      <c r="F8" s="56">
        <v>5.0</v>
      </c>
      <c r="G8" s="56">
        <v>5.0</v>
      </c>
      <c r="H8" s="56">
        <v>3.0</v>
      </c>
      <c r="I8" s="56">
        <v>5.0</v>
      </c>
      <c r="J8" s="56">
        <v>4.0</v>
      </c>
      <c r="K8" s="56">
        <v>5.0</v>
      </c>
      <c r="L8" s="56">
        <v>5.0</v>
      </c>
      <c r="M8" s="57">
        <f t="shared" si="1"/>
        <v>5</v>
      </c>
      <c r="N8" s="57">
        <f t="shared" si="2"/>
        <v>1</v>
      </c>
      <c r="O8" s="57">
        <f t="shared" si="3"/>
        <v>0.8819171037</v>
      </c>
      <c r="P8" s="58">
        <f t="shared" si="4"/>
        <v>0.6666666667</v>
      </c>
      <c r="Q8" s="58">
        <f t="shared" si="5"/>
        <v>0.1111111111</v>
      </c>
      <c r="R8" s="58">
        <f t="shared" si="6"/>
        <v>0.2222222222</v>
      </c>
      <c r="S8" s="58">
        <f t="shared" si="7"/>
        <v>0</v>
      </c>
      <c r="T8" s="58">
        <f t="shared" si="8"/>
        <v>0</v>
      </c>
      <c r="U8" s="56" t="str">
        <f t="shared" si="9"/>
        <v>Yes</v>
      </c>
    </row>
    <row r="9" ht="15.75" customHeight="1">
      <c r="A9" s="41" t="s">
        <v>180</v>
      </c>
      <c r="B9" s="55" t="s">
        <v>181</v>
      </c>
      <c r="C9" s="56" t="s">
        <v>145</v>
      </c>
      <c r="D9" s="56">
        <v>5.0</v>
      </c>
      <c r="E9" s="56">
        <v>5.0</v>
      </c>
      <c r="F9" s="56">
        <v>4.0</v>
      </c>
      <c r="G9" s="56">
        <v>5.0</v>
      </c>
      <c r="H9" s="56">
        <v>4.0</v>
      </c>
      <c r="I9" s="56">
        <v>5.0</v>
      </c>
      <c r="J9" s="56">
        <v>5.0</v>
      </c>
      <c r="K9" s="56">
        <v>5.0</v>
      </c>
      <c r="L9" s="56">
        <v>5.0</v>
      </c>
      <c r="M9" s="57">
        <f t="shared" si="1"/>
        <v>5</v>
      </c>
      <c r="N9" s="57">
        <f t="shared" si="2"/>
        <v>0</v>
      </c>
      <c r="O9" s="57">
        <f t="shared" si="3"/>
        <v>0.4409585518</v>
      </c>
      <c r="P9" s="58">
        <f t="shared" si="4"/>
        <v>0.7777777778</v>
      </c>
      <c r="Q9" s="58">
        <f t="shared" si="5"/>
        <v>0.2222222222</v>
      </c>
      <c r="R9" s="58">
        <f t="shared" si="6"/>
        <v>0</v>
      </c>
      <c r="S9" s="58">
        <f t="shared" si="7"/>
        <v>0</v>
      </c>
      <c r="T9" s="58">
        <f t="shared" si="8"/>
        <v>0</v>
      </c>
      <c r="U9" s="56" t="str">
        <f t="shared" si="9"/>
        <v>Yes</v>
      </c>
    </row>
    <row r="10" ht="15.75" customHeight="1">
      <c r="A10" s="41" t="s">
        <v>182</v>
      </c>
      <c r="B10" s="55" t="s">
        <v>183</v>
      </c>
      <c r="C10" s="56" t="s">
        <v>145</v>
      </c>
      <c r="D10" s="56">
        <v>5.0</v>
      </c>
      <c r="E10" s="56">
        <v>2.0</v>
      </c>
      <c r="F10" s="56">
        <v>5.0</v>
      </c>
      <c r="G10" s="56">
        <v>4.0</v>
      </c>
      <c r="H10" s="56">
        <v>5.0</v>
      </c>
      <c r="I10" s="56">
        <v>5.0</v>
      </c>
      <c r="J10" s="56">
        <v>5.0</v>
      </c>
      <c r="K10" s="56">
        <v>5.0</v>
      </c>
      <c r="L10" s="56">
        <v>5.0</v>
      </c>
      <c r="M10" s="57">
        <f t="shared" si="1"/>
        <v>5</v>
      </c>
      <c r="N10" s="57">
        <f t="shared" si="2"/>
        <v>0</v>
      </c>
      <c r="O10" s="57">
        <f t="shared" si="3"/>
        <v>1.013793755</v>
      </c>
      <c r="P10" s="58">
        <f t="shared" si="4"/>
        <v>0.7777777778</v>
      </c>
      <c r="Q10" s="58">
        <f t="shared" si="5"/>
        <v>0.1111111111</v>
      </c>
      <c r="R10" s="58">
        <f t="shared" si="6"/>
        <v>0</v>
      </c>
      <c r="S10" s="58">
        <f t="shared" si="7"/>
        <v>0.1111111111</v>
      </c>
      <c r="T10" s="58">
        <f t="shared" si="8"/>
        <v>0</v>
      </c>
      <c r="U10" s="56" t="str">
        <f t="shared" si="9"/>
        <v>Yes</v>
      </c>
    </row>
    <row r="11" ht="15.75" customHeight="1">
      <c r="A11" s="41" t="s">
        <v>184</v>
      </c>
      <c r="B11" s="55" t="s">
        <v>185</v>
      </c>
      <c r="C11" s="56" t="s">
        <v>145</v>
      </c>
      <c r="D11" s="56">
        <v>4.0</v>
      </c>
      <c r="E11" s="56">
        <v>5.0</v>
      </c>
      <c r="F11" s="56">
        <v>5.0</v>
      </c>
      <c r="G11" s="56">
        <v>4.0</v>
      </c>
      <c r="H11" s="56">
        <v>2.0</v>
      </c>
      <c r="I11" s="56">
        <v>2.0</v>
      </c>
      <c r="J11" s="56">
        <v>5.0</v>
      </c>
      <c r="K11" s="56">
        <v>5.0</v>
      </c>
      <c r="L11" s="56">
        <v>5.0</v>
      </c>
      <c r="M11" s="57">
        <f t="shared" si="1"/>
        <v>5</v>
      </c>
      <c r="N11" s="57">
        <f t="shared" si="2"/>
        <v>1</v>
      </c>
      <c r="O11" s="57">
        <f t="shared" si="3"/>
        <v>1.269295518</v>
      </c>
      <c r="P11" s="58">
        <f t="shared" si="4"/>
        <v>0.5555555556</v>
      </c>
      <c r="Q11" s="58">
        <f t="shared" si="5"/>
        <v>0.2222222222</v>
      </c>
      <c r="R11" s="58">
        <f t="shared" si="6"/>
        <v>0</v>
      </c>
      <c r="S11" s="58">
        <f t="shared" si="7"/>
        <v>0.2222222222</v>
      </c>
      <c r="T11" s="58">
        <f t="shared" si="8"/>
        <v>0</v>
      </c>
      <c r="U11" s="56" t="str">
        <f t="shared" si="9"/>
        <v>Yes</v>
      </c>
    </row>
    <row r="12" ht="15.75" customHeight="1">
      <c r="A12" s="41" t="s">
        <v>186</v>
      </c>
      <c r="B12" s="55" t="s">
        <v>187</v>
      </c>
      <c r="C12" s="56" t="s">
        <v>145</v>
      </c>
      <c r="D12" s="56">
        <v>4.0</v>
      </c>
      <c r="E12" s="56">
        <v>5.0</v>
      </c>
      <c r="F12" s="56">
        <v>5.0</v>
      </c>
      <c r="G12" s="56">
        <v>5.0</v>
      </c>
      <c r="H12" s="56">
        <v>2.0</v>
      </c>
      <c r="I12" s="56">
        <v>5.0</v>
      </c>
      <c r="J12" s="56">
        <v>5.0</v>
      </c>
      <c r="K12" s="56">
        <v>5.0</v>
      </c>
      <c r="L12" s="56">
        <v>5.0</v>
      </c>
      <c r="M12" s="57">
        <f t="shared" si="1"/>
        <v>5</v>
      </c>
      <c r="N12" s="57">
        <f t="shared" si="2"/>
        <v>0</v>
      </c>
      <c r="O12" s="57">
        <f t="shared" si="3"/>
        <v>1.013793755</v>
      </c>
      <c r="P12" s="58">
        <f t="shared" si="4"/>
        <v>0.7777777778</v>
      </c>
      <c r="Q12" s="58">
        <f t="shared" si="5"/>
        <v>0.1111111111</v>
      </c>
      <c r="R12" s="58">
        <f t="shared" si="6"/>
        <v>0</v>
      </c>
      <c r="S12" s="58">
        <f t="shared" si="7"/>
        <v>0.1111111111</v>
      </c>
      <c r="T12" s="58">
        <f t="shared" si="8"/>
        <v>0</v>
      </c>
      <c r="U12" s="56" t="str">
        <f t="shared" si="9"/>
        <v>Yes</v>
      </c>
    </row>
    <row r="13" ht="15.75" customHeight="1">
      <c r="A13" s="41" t="s">
        <v>188</v>
      </c>
      <c r="B13" s="55" t="s">
        <v>189</v>
      </c>
      <c r="C13" s="56" t="s">
        <v>145</v>
      </c>
      <c r="D13" s="56">
        <v>4.0</v>
      </c>
      <c r="E13" s="56">
        <v>5.0</v>
      </c>
      <c r="F13" s="56">
        <v>5.0</v>
      </c>
      <c r="G13" s="56">
        <v>5.0</v>
      </c>
      <c r="H13" s="56">
        <v>5.0</v>
      </c>
      <c r="I13" s="56">
        <v>3.0</v>
      </c>
      <c r="J13" s="56">
        <v>3.0</v>
      </c>
      <c r="K13" s="56">
        <v>2.0</v>
      </c>
      <c r="L13" s="56">
        <v>5.0</v>
      </c>
      <c r="M13" s="57">
        <f t="shared" si="1"/>
        <v>5</v>
      </c>
      <c r="N13" s="57">
        <f t="shared" si="2"/>
        <v>2</v>
      </c>
      <c r="O13" s="57">
        <f t="shared" si="3"/>
        <v>1.166666667</v>
      </c>
      <c r="P13" s="58">
        <f t="shared" si="4"/>
        <v>0.5555555556</v>
      </c>
      <c r="Q13" s="58">
        <f t="shared" si="5"/>
        <v>0.1111111111</v>
      </c>
      <c r="R13" s="58">
        <f t="shared" si="6"/>
        <v>0.2222222222</v>
      </c>
      <c r="S13" s="58">
        <f t="shared" si="7"/>
        <v>0.1111111111</v>
      </c>
      <c r="T13" s="58">
        <f t="shared" si="8"/>
        <v>0</v>
      </c>
      <c r="U13" s="56" t="str">
        <f t="shared" si="9"/>
        <v>No</v>
      </c>
    </row>
    <row r="14" ht="15.75" customHeight="1">
      <c r="A14" s="41" t="s">
        <v>190</v>
      </c>
      <c r="B14" s="55" t="s">
        <v>191</v>
      </c>
      <c r="C14" s="56" t="s">
        <v>145</v>
      </c>
      <c r="D14" s="56">
        <v>5.0</v>
      </c>
      <c r="E14" s="56">
        <v>5.0</v>
      </c>
      <c r="F14" s="56">
        <v>2.0</v>
      </c>
      <c r="G14" s="56">
        <v>5.0</v>
      </c>
      <c r="H14" s="56">
        <v>5.0</v>
      </c>
      <c r="I14" s="56">
        <v>5.0</v>
      </c>
      <c r="J14" s="56">
        <v>5.0</v>
      </c>
      <c r="K14" s="56">
        <v>5.0</v>
      </c>
      <c r="L14" s="56">
        <v>5.0</v>
      </c>
      <c r="M14" s="57">
        <f t="shared" si="1"/>
        <v>5</v>
      </c>
      <c r="N14" s="57">
        <f t="shared" si="2"/>
        <v>0</v>
      </c>
      <c r="O14" s="57">
        <f t="shared" si="3"/>
        <v>1</v>
      </c>
      <c r="P14" s="58">
        <f t="shared" si="4"/>
        <v>0.8888888889</v>
      </c>
      <c r="Q14" s="58">
        <f t="shared" si="5"/>
        <v>0</v>
      </c>
      <c r="R14" s="58">
        <f t="shared" si="6"/>
        <v>0</v>
      </c>
      <c r="S14" s="58">
        <f t="shared" si="7"/>
        <v>0.1111111111</v>
      </c>
      <c r="T14" s="58">
        <f t="shared" si="8"/>
        <v>0</v>
      </c>
      <c r="U14" s="56" t="str">
        <f t="shared" si="9"/>
        <v>Yes</v>
      </c>
    </row>
    <row r="15" ht="15.75" customHeight="1">
      <c r="A15" s="41" t="s">
        <v>192</v>
      </c>
      <c r="B15" s="55" t="s">
        <v>193</v>
      </c>
      <c r="C15" s="56" t="s">
        <v>145</v>
      </c>
      <c r="D15" s="56">
        <v>4.0</v>
      </c>
      <c r="E15" s="56">
        <v>5.0</v>
      </c>
      <c r="F15" s="56">
        <v>2.0</v>
      </c>
      <c r="G15" s="56">
        <v>4.0</v>
      </c>
      <c r="H15" s="56">
        <v>4.0</v>
      </c>
      <c r="I15" s="56">
        <v>2.0</v>
      </c>
      <c r="J15" s="56">
        <v>4.0</v>
      </c>
      <c r="K15" s="56">
        <v>5.0</v>
      </c>
      <c r="L15" s="56">
        <v>1.0</v>
      </c>
      <c r="M15" s="57">
        <f t="shared" si="1"/>
        <v>4</v>
      </c>
      <c r="N15" s="57">
        <f t="shared" si="2"/>
        <v>2</v>
      </c>
      <c r="O15" s="57">
        <f t="shared" si="3"/>
        <v>1.424000624</v>
      </c>
      <c r="P15" s="58">
        <f t="shared" si="4"/>
        <v>0.2222222222</v>
      </c>
      <c r="Q15" s="58">
        <f t="shared" si="5"/>
        <v>0.4444444444</v>
      </c>
      <c r="R15" s="58">
        <f t="shared" si="6"/>
        <v>0</v>
      </c>
      <c r="S15" s="58">
        <f t="shared" si="7"/>
        <v>0.2222222222</v>
      </c>
      <c r="T15" s="58">
        <f t="shared" si="8"/>
        <v>0.1111111111</v>
      </c>
      <c r="U15" s="56" t="str">
        <f t="shared" si="9"/>
        <v>No</v>
      </c>
    </row>
    <row r="16" ht="15.75" customHeight="1">
      <c r="A16" s="41" t="s">
        <v>194</v>
      </c>
      <c r="B16" s="55" t="s">
        <v>195</v>
      </c>
      <c r="C16" s="56" t="s">
        <v>145</v>
      </c>
      <c r="D16" s="56">
        <v>4.0</v>
      </c>
      <c r="E16" s="56">
        <v>5.0</v>
      </c>
      <c r="F16" s="56">
        <v>5.0</v>
      </c>
      <c r="G16" s="56">
        <v>5.0</v>
      </c>
      <c r="H16" s="56">
        <v>5.0</v>
      </c>
      <c r="I16" s="56">
        <v>5.0</v>
      </c>
      <c r="J16" s="56">
        <v>5.0</v>
      </c>
      <c r="K16" s="56">
        <v>4.0</v>
      </c>
      <c r="L16" s="56">
        <v>5.0</v>
      </c>
      <c r="M16" s="57">
        <f t="shared" si="1"/>
        <v>5</v>
      </c>
      <c r="N16" s="57">
        <f t="shared" si="2"/>
        <v>0</v>
      </c>
      <c r="O16" s="57">
        <f t="shared" si="3"/>
        <v>0.4409585518</v>
      </c>
      <c r="P16" s="58">
        <f t="shared" si="4"/>
        <v>0.7777777778</v>
      </c>
      <c r="Q16" s="58">
        <f t="shared" si="5"/>
        <v>0.2222222222</v>
      </c>
      <c r="R16" s="58">
        <f t="shared" si="6"/>
        <v>0</v>
      </c>
      <c r="S16" s="58">
        <f t="shared" si="7"/>
        <v>0</v>
      </c>
      <c r="T16" s="58">
        <f t="shared" si="8"/>
        <v>0</v>
      </c>
      <c r="U16" s="56" t="str">
        <f t="shared" si="9"/>
        <v>Yes</v>
      </c>
    </row>
    <row r="17" ht="15.75" customHeight="1">
      <c r="A17" s="41" t="s">
        <v>196</v>
      </c>
      <c r="B17" s="55" t="s">
        <v>197</v>
      </c>
      <c r="C17" s="56" t="s">
        <v>145</v>
      </c>
      <c r="D17" s="56">
        <v>4.0</v>
      </c>
      <c r="E17" s="56">
        <v>5.0</v>
      </c>
      <c r="F17" s="56">
        <v>5.0</v>
      </c>
      <c r="G17" s="56">
        <v>4.0</v>
      </c>
      <c r="H17" s="56">
        <v>5.0</v>
      </c>
      <c r="I17" s="56">
        <v>5.0</v>
      </c>
      <c r="J17" s="56">
        <v>4.0</v>
      </c>
      <c r="K17" s="56">
        <v>4.0</v>
      </c>
      <c r="L17" s="56">
        <v>5.0</v>
      </c>
      <c r="M17" s="57">
        <f t="shared" si="1"/>
        <v>5</v>
      </c>
      <c r="N17" s="57">
        <f t="shared" si="2"/>
        <v>1</v>
      </c>
      <c r="O17" s="57">
        <f t="shared" si="3"/>
        <v>0.5270462767</v>
      </c>
      <c r="P17" s="58">
        <f t="shared" si="4"/>
        <v>0.5555555556</v>
      </c>
      <c r="Q17" s="58">
        <f t="shared" si="5"/>
        <v>0.4444444444</v>
      </c>
      <c r="R17" s="58">
        <f t="shared" si="6"/>
        <v>0</v>
      </c>
      <c r="S17" s="58">
        <f t="shared" si="7"/>
        <v>0</v>
      </c>
      <c r="T17" s="58">
        <f t="shared" si="8"/>
        <v>0</v>
      </c>
      <c r="U17" s="56" t="str">
        <f t="shared" si="9"/>
        <v>Yes</v>
      </c>
    </row>
    <row r="18" ht="15.75" customHeight="1">
      <c r="A18" s="41"/>
      <c r="B18" s="59"/>
      <c r="C18" s="41"/>
      <c r="D18" s="41"/>
      <c r="E18" s="41"/>
      <c r="F18" s="41"/>
      <c r="G18" s="41"/>
      <c r="H18" s="41"/>
      <c r="I18" s="41"/>
      <c r="J18" s="41"/>
      <c r="K18" s="41"/>
      <c r="L18" s="41"/>
      <c r="M18" s="60"/>
      <c r="N18" s="60"/>
      <c r="O18" s="60"/>
      <c r="P18" s="41"/>
      <c r="Q18" s="41"/>
      <c r="R18" s="41"/>
      <c r="S18" s="41"/>
      <c r="T18" s="41"/>
      <c r="U18" s="41"/>
    </row>
    <row r="19" ht="15.75" customHeight="1">
      <c r="A19" s="41"/>
      <c r="C19" s="41"/>
      <c r="D19" s="41"/>
      <c r="E19" s="41"/>
      <c r="F19" s="41"/>
      <c r="G19" s="41"/>
      <c r="H19" s="41"/>
      <c r="I19" s="41"/>
      <c r="J19" s="41"/>
      <c r="K19" s="41"/>
      <c r="L19" s="41"/>
      <c r="M19" s="60"/>
      <c r="N19" s="60"/>
      <c r="O19" s="60"/>
      <c r="P19" s="41"/>
      <c r="Q19" s="41"/>
      <c r="R19" s="41"/>
      <c r="S19" s="41"/>
      <c r="T19" s="41"/>
      <c r="U19" s="41"/>
    </row>
    <row r="20" ht="15.75" customHeight="1">
      <c r="A20" s="43" t="s">
        <v>166</v>
      </c>
    </row>
    <row r="21" ht="15.75" customHeight="1">
      <c r="A21" s="53" t="s">
        <v>167</v>
      </c>
      <c r="B21" s="25" t="s">
        <v>96</v>
      </c>
      <c r="C21" s="25" t="s">
        <v>47</v>
      </c>
      <c r="D21" s="25" t="s">
        <v>52</v>
      </c>
      <c r="E21" s="25" t="s">
        <v>55</v>
      </c>
      <c r="F21" s="25" t="s">
        <v>58</v>
      </c>
      <c r="G21" s="25" t="s">
        <v>61</v>
      </c>
      <c r="H21" s="25" t="s">
        <v>64</v>
      </c>
      <c r="I21" s="25" t="s">
        <v>67</v>
      </c>
      <c r="J21" s="25" t="s">
        <v>70</v>
      </c>
      <c r="K21" s="25" t="s">
        <v>73</v>
      </c>
      <c r="L21" s="25" t="s">
        <v>76</v>
      </c>
      <c r="M21" s="25" t="s">
        <v>114</v>
      </c>
      <c r="N21" s="25" t="s">
        <v>115</v>
      </c>
      <c r="O21" s="54" t="s">
        <v>116</v>
      </c>
      <c r="P21" s="25" t="s">
        <v>117</v>
      </c>
      <c r="Q21" s="25" t="s">
        <v>118</v>
      </c>
      <c r="R21" s="25" t="s">
        <v>119</v>
      </c>
      <c r="S21" s="25" t="s">
        <v>120</v>
      </c>
      <c r="T21" s="25" t="s">
        <v>116</v>
      </c>
      <c r="U21" s="25" t="s">
        <v>121</v>
      </c>
    </row>
    <row r="22" ht="15.75" customHeight="1">
      <c r="A22" s="41" t="s">
        <v>168</v>
      </c>
      <c r="B22" s="55" t="s">
        <v>169</v>
      </c>
      <c r="C22" s="56" t="s">
        <v>145</v>
      </c>
      <c r="D22" s="56">
        <v>5.0</v>
      </c>
      <c r="E22" s="56">
        <v>5.0</v>
      </c>
      <c r="F22" s="56">
        <v>5.0</v>
      </c>
      <c r="G22" s="56">
        <v>5.0</v>
      </c>
      <c r="H22" s="56">
        <v>5.0</v>
      </c>
      <c r="I22" s="56">
        <v>5.0</v>
      </c>
      <c r="J22" s="56">
        <v>5.0</v>
      </c>
      <c r="K22" s="56">
        <v>5.0</v>
      </c>
      <c r="L22" s="56">
        <v>5.0</v>
      </c>
      <c r="M22" s="57">
        <f t="shared" ref="M22:M36" si="10">MODE(C22:L22)</f>
        <v>5</v>
      </c>
      <c r="N22" s="57">
        <f t="shared" ref="N22:N36" si="11">QUARTILE(C22:L22,3) - QUARTILE(C22:L22,1) </f>
        <v>0</v>
      </c>
      <c r="O22" s="57">
        <f t="shared" ref="O22:O36" si="12">STDEV(C22:L22)</f>
        <v>0</v>
      </c>
      <c r="P22" s="58">
        <f t="shared" ref="P22:P36" si="13">COUNTIF(D22:L22,5)/9</f>
        <v>1</v>
      </c>
      <c r="Q22" s="58">
        <f t="shared" ref="Q22:Q36" si="14">COUNTIF(D22:L22,4)/9</f>
        <v>0</v>
      </c>
      <c r="R22" s="58">
        <f t="shared" ref="R22:R36" si="15">COUNTIF(D22:L22,3)/9</f>
        <v>0</v>
      </c>
      <c r="S22" s="58">
        <f t="shared" ref="S22:S36" si="16">COUNTIF(D22:L22,2)/9</f>
        <v>0</v>
      </c>
      <c r="T22" s="58">
        <f t="shared" ref="T22:T36" si="17">COUNTIF(D22:L22,1)/9</f>
        <v>0</v>
      </c>
      <c r="U22" s="56" t="str">
        <f t="shared" ref="U22:U36" si="18">if(and(N22&lt;=1,O22&lt;=1.5),"Yes","No")</f>
        <v>Yes</v>
      </c>
    </row>
    <row r="23" ht="15.75" customHeight="1">
      <c r="A23" s="41" t="s">
        <v>170</v>
      </c>
      <c r="B23" s="55" t="s">
        <v>171</v>
      </c>
      <c r="C23" s="56" t="s">
        <v>145</v>
      </c>
      <c r="D23" s="56">
        <v>5.0</v>
      </c>
      <c r="E23" s="56">
        <v>5.0</v>
      </c>
      <c r="F23" s="56">
        <v>5.0</v>
      </c>
      <c r="G23" s="56">
        <v>5.0</v>
      </c>
      <c r="H23" s="56">
        <v>5.0</v>
      </c>
      <c r="I23" s="56">
        <v>5.0</v>
      </c>
      <c r="J23" s="56">
        <v>5.0</v>
      </c>
      <c r="K23" s="56">
        <v>5.0</v>
      </c>
      <c r="L23" s="56">
        <v>5.0</v>
      </c>
      <c r="M23" s="57">
        <f t="shared" si="10"/>
        <v>5</v>
      </c>
      <c r="N23" s="57">
        <f t="shared" si="11"/>
        <v>0</v>
      </c>
      <c r="O23" s="57">
        <f t="shared" si="12"/>
        <v>0</v>
      </c>
      <c r="P23" s="58">
        <f t="shared" si="13"/>
        <v>1</v>
      </c>
      <c r="Q23" s="58">
        <f t="shared" si="14"/>
        <v>0</v>
      </c>
      <c r="R23" s="58">
        <f t="shared" si="15"/>
        <v>0</v>
      </c>
      <c r="S23" s="58">
        <f t="shared" si="16"/>
        <v>0</v>
      </c>
      <c r="T23" s="58">
        <f t="shared" si="17"/>
        <v>0</v>
      </c>
      <c r="U23" s="56" t="str">
        <f t="shared" si="18"/>
        <v>Yes</v>
      </c>
    </row>
    <row r="24" ht="15.75" customHeight="1">
      <c r="A24" s="41" t="s">
        <v>172</v>
      </c>
      <c r="B24" s="55" t="s">
        <v>173</v>
      </c>
      <c r="C24" s="56" t="s">
        <v>145</v>
      </c>
      <c r="D24" s="56">
        <v>5.0</v>
      </c>
      <c r="E24" s="56">
        <v>5.0</v>
      </c>
      <c r="F24" s="56">
        <v>2.0</v>
      </c>
      <c r="G24" s="56">
        <v>4.0</v>
      </c>
      <c r="H24" s="56">
        <v>4.0</v>
      </c>
      <c r="I24" s="56">
        <v>5.0</v>
      </c>
      <c r="J24" s="56">
        <v>5.0</v>
      </c>
      <c r="K24" s="56">
        <v>5.0</v>
      </c>
      <c r="L24" s="56">
        <v>2.0</v>
      </c>
      <c r="M24" s="57">
        <f t="shared" si="10"/>
        <v>5</v>
      </c>
      <c r="N24" s="57">
        <f t="shared" si="11"/>
        <v>1</v>
      </c>
      <c r="O24" s="57">
        <f t="shared" si="12"/>
        <v>1.269295518</v>
      </c>
      <c r="P24" s="58">
        <f t="shared" si="13"/>
        <v>0.5555555556</v>
      </c>
      <c r="Q24" s="58">
        <f t="shared" si="14"/>
        <v>0.2222222222</v>
      </c>
      <c r="R24" s="58">
        <f t="shared" si="15"/>
        <v>0</v>
      </c>
      <c r="S24" s="58">
        <f t="shared" si="16"/>
        <v>0.2222222222</v>
      </c>
      <c r="T24" s="58">
        <f t="shared" si="17"/>
        <v>0</v>
      </c>
      <c r="U24" s="56" t="str">
        <f t="shared" si="18"/>
        <v>Yes</v>
      </c>
    </row>
    <row r="25" ht="15.75" customHeight="1">
      <c r="A25" s="41" t="s">
        <v>174</v>
      </c>
      <c r="B25" s="55" t="s">
        <v>175</v>
      </c>
      <c r="C25" s="56" t="s">
        <v>145</v>
      </c>
      <c r="D25" s="56">
        <v>4.0</v>
      </c>
      <c r="E25" s="56">
        <v>5.0</v>
      </c>
      <c r="F25" s="56">
        <v>2.0</v>
      </c>
      <c r="G25" s="56">
        <v>4.0</v>
      </c>
      <c r="H25" s="56">
        <v>4.0</v>
      </c>
      <c r="I25" s="56">
        <v>4.0</v>
      </c>
      <c r="J25" s="56">
        <v>4.0</v>
      </c>
      <c r="K25" s="56">
        <v>5.0</v>
      </c>
      <c r="L25" s="56">
        <v>5.0</v>
      </c>
      <c r="M25" s="57">
        <f t="shared" si="10"/>
        <v>4</v>
      </c>
      <c r="N25" s="57">
        <f t="shared" si="11"/>
        <v>1</v>
      </c>
      <c r="O25" s="57">
        <f t="shared" si="12"/>
        <v>0.9279607271</v>
      </c>
      <c r="P25" s="58">
        <f t="shared" si="13"/>
        <v>0.3333333333</v>
      </c>
      <c r="Q25" s="58">
        <f t="shared" si="14"/>
        <v>0.5555555556</v>
      </c>
      <c r="R25" s="58">
        <f t="shared" si="15"/>
        <v>0</v>
      </c>
      <c r="S25" s="58">
        <f t="shared" si="16"/>
        <v>0.1111111111</v>
      </c>
      <c r="T25" s="58">
        <f t="shared" si="17"/>
        <v>0</v>
      </c>
      <c r="U25" s="56" t="str">
        <f t="shared" si="18"/>
        <v>Yes</v>
      </c>
    </row>
    <row r="26" ht="15.75" customHeight="1">
      <c r="A26" s="41" t="s">
        <v>176</v>
      </c>
      <c r="B26" s="55" t="s">
        <v>177</v>
      </c>
      <c r="C26" s="56" t="s">
        <v>145</v>
      </c>
      <c r="D26" s="56">
        <v>5.0</v>
      </c>
      <c r="E26" s="56">
        <v>5.0</v>
      </c>
      <c r="F26" s="56">
        <v>5.0</v>
      </c>
      <c r="G26" s="56">
        <v>5.0</v>
      </c>
      <c r="H26" s="56">
        <v>4.0</v>
      </c>
      <c r="I26" s="56">
        <v>5.0</v>
      </c>
      <c r="J26" s="56">
        <v>4.0</v>
      </c>
      <c r="K26" s="56">
        <v>4.0</v>
      </c>
      <c r="L26" s="56">
        <v>5.0</v>
      </c>
      <c r="M26" s="57">
        <f t="shared" si="10"/>
        <v>5</v>
      </c>
      <c r="N26" s="57">
        <f t="shared" si="11"/>
        <v>1</v>
      </c>
      <c r="O26" s="57">
        <f t="shared" si="12"/>
        <v>0.5</v>
      </c>
      <c r="P26" s="58">
        <f t="shared" si="13"/>
        <v>0.6666666667</v>
      </c>
      <c r="Q26" s="58">
        <f t="shared" si="14"/>
        <v>0.3333333333</v>
      </c>
      <c r="R26" s="58">
        <f t="shared" si="15"/>
        <v>0</v>
      </c>
      <c r="S26" s="58">
        <f t="shared" si="16"/>
        <v>0</v>
      </c>
      <c r="T26" s="58">
        <f t="shared" si="17"/>
        <v>0</v>
      </c>
      <c r="U26" s="56" t="str">
        <f t="shared" si="18"/>
        <v>Yes</v>
      </c>
    </row>
    <row r="27" ht="15.75" customHeight="1">
      <c r="A27" s="41" t="s">
        <v>178</v>
      </c>
      <c r="B27" s="55" t="s">
        <v>179</v>
      </c>
      <c r="C27" s="56" t="s">
        <v>145</v>
      </c>
      <c r="D27" s="56">
        <v>3.0</v>
      </c>
      <c r="E27" s="56">
        <v>5.0</v>
      </c>
      <c r="F27" s="56">
        <v>5.0</v>
      </c>
      <c r="G27" s="56">
        <v>5.0</v>
      </c>
      <c r="H27" s="56">
        <v>3.0</v>
      </c>
      <c r="I27" s="56">
        <v>5.0</v>
      </c>
      <c r="J27" s="56">
        <v>4.0</v>
      </c>
      <c r="K27" s="56">
        <v>5.0</v>
      </c>
      <c r="L27" s="56">
        <v>5.0</v>
      </c>
      <c r="M27" s="57">
        <f t="shared" si="10"/>
        <v>5</v>
      </c>
      <c r="N27" s="57">
        <f t="shared" si="11"/>
        <v>1</v>
      </c>
      <c r="O27" s="57">
        <f t="shared" si="12"/>
        <v>0.8819171037</v>
      </c>
      <c r="P27" s="58">
        <f t="shared" si="13"/>
        <v>0.6666666667</v>
      </c>
      <c r="Q27" s="58">
        <f t="shared" si="14"/>
        <v>0.1111111111</v>
      </c>
      <c r="R27" s="58">
        <f t="shared" si="15"/>
        <v>0.2222222222</v>
      </c>
      <c r="S27" s="58">
        <f t="shared" si="16"/>
        <v>0</v>
      </c>
      <c r="T27" s="58">
        <f t="shared" si="17"/>
        <v>0</v>
      </c>
      <c r="U27" s="56" t="str">
        <f t="shared" si="18"/>
        <v>Yes</v>
      </c>
    </row>
    <row r="28" ht="15.75" customHeight="1">
      <c r="A28" s="41" t="s">
        <v>180</v>
      </c>
      <c r="B28" s="55" t="s">
        <v>181</v>
      </c>
      <c r="C28" s="56" t="s">
        <v>145</v>
      </c>
      <c r="D28" s="56">
        <v>5.0</v>
      </c>
      <c r="E28" s="56">
        <v>5.0</v>
      </c>
      <c r="F28" s="56">
        <v>4.0</v>
      </c>
      <c r="G28" s="56">
        <v>5.0</v>
      </c>
      <c r="H28" s="56">
        <v>4.0</v>
      </c>
      <c r="I28" s="56">
        <v>5.0</v>
      </c>
      <c r="J28" s="56">
        <v>5.0</v>
      </c>
      <c r="K28" s="56">
        <v>5.0</v>
      </c>
      <c r="L28" s="56">
        <v>5.0</v>
      </c>
      <c r="M28" s="57">
        <f t="shared" si="10"/>
        <v>5</v>
      </c>
      <c r="N28" s="57">
        <f t="shared" si="11"/>
        <v>0</v>
      </c>
      <c r="O28" s="57">
        <f t="shared" si="12"/>
        <v>0.4409585518</v>
      </c>
      <c r="P28" s="58">
        <f t="shared" si="13"/>
        <v>0.7777777778</v>
      </c>
      <c r="Q28" s="58">
        <f t="shared" si="14"/>
        <v>0.2222222222</v>
      </c>
      <c r="R28" s="58">
        <f t="shared" si="15"/>
        <v>0</v>
      </c>
      <c r="S28" s="58">
        <f t="shared" si="16"/>
        <v>0</v>
      </c>
      <c r="T28" s="58">
        <f t="shared" si="17"/>
        <v>0</v>
      </c>
      <c r="U28" s="56" t="str">
        <f t="shared" si="18"/>
        <v>Yes</v>
      </c>
    </row>
    <row r="29" ht="15.75" customHeight="1">
      <c r="A29" s="41" t="s">
        <v>182</v>
      </c>
      <c r="B29" s="55" t="s">
        <v>183</v>
      </c>
      <c r="C29" s="56" t="s">
        <v>145</v>
      </c>
      <c r="D29" s="56">
        <v>5.0</v>
      </c>
      <c r="E29" s="56">
        <v>2.0</v>
      </c>
      <c r="F29" s="56">
        <v>5.0</v>
      </c>
      <c r="G29" s="56">
        <v>4.0</v>
      </c>
      <c r="H29" s="56">
        <v>5.0</v>
      </c>
      <c r="I29" s="56">
        <v>5.0</v>
      </c>
      <c r="J29" s="56">
        <v>5.0</v>
      </c>
      <c r="K29" s="56">
        <v>5.0</v>
      </c>
      <c r="L29" s="56">
        <v>5.0</v>
      </c>
      <c r="M29" s="57">
        <f t="shared" si="10"/>
        <v>5</v>
      </c>
      <c r="N29" s="57">
        <f t="shared" si="11"/>
        <v>0</v>
      </c>
      <c r="O29" s="57">
        <f t="shared" si="12"/>
        <v>1.013793755</v>
      </c>
      <c r="P29" s="58">
        <f t="shared" si="13"/>
        <v>0.7777777778</v>
      </c>
      <c r="Q29" s="58">
        <f t="shared" si="14"/>
        <v>0.1111111111</v>
      </c>
      <c r="R29" s="58">
        <f t="shared" si="15"/>
        <v>0</v>
      </c>
      <c r="S29" s="58">
        <f t="shared" si="16"/>
        <v>0.1111111111</v>
      </c>
      <c r="T29" s="58">
        <f t="shared" si="17"/>
        <v>0</v>
      </c>
      <c r="U29" s="56" t="str">
        <f t="shared" si="18"/>
        <v>Yes</v>
      </c>
    </row>
    <row r="30" ht="15.75" customHeight="1">
      <c r="A30" s="41" t="s">
        <v>184</v>
      </c>
      <c r="B30" s="55" t="s">
        <v>185</v>
      </c>
      <c r="C30" s="56" t="s">
        <v>145</v>
      </c>
      <c r="D30" s="56">
        <v>4.0</v>
      </c>
      <c r="E30" s="56">
        <v>5.0</v>
      </c>
      <c r="F30" s="56">
        <v>5.0</v>
      </c>
      <c r="G30" s="56">
        <v>4.0</v>
      </c>
      <c r="H30" s="56">
        <v>2.0</v>
      </c>
      <c r="I30" s="56">
        <v>4.0</v>
      </c>
      <c r="J30" s="56">
        <v>5.0</v>
      </c>
      <c r="K30" s="56">
        <v>5.0</v>
      </c>
      <c r="L30" s="56">
        <v>5.0</v>
      </c>
      <c r="M30" s="57">
        <f t="shared" si="10"/>
        <v>5</v>
      </c>
      <c r="N30" s="57">
        <f t="shared" si="11"/>
        <v>1</v>
      </c>
      <c r="O30" s="57">
        <f t="shared" si="12"/>
        <v>1</v>
      </c>
      <c r="P30" s="58">
        <f t="shared" si="13"/>
        <v>0.5555555556</v>
      </c>
      <c r="Q30" s="58">
        <f t="shared" si="14"/>
        <v>0.3333333333</v>
      </c>
      <c r="R30" s="58">
        <f t="shared" si="15"/>
        <v>0</v>
      </c>
      <c r="S30" s="58">
        <f t="shared" si="16"/>
        <v>0.1111111111</v>
      </c>
      <c r="T30" s="58">
        <f t="shared" si="17"/>
        <v>0</v>
      </c>
      <c r="U30" s="56" t="str">
        <f t="shared" si="18"/>
        <v>Yes</v>
      </c>
    </row>
    <row r="31" ht="15.75" customHeight="1">
      <c r="A31" s="41" t="s">
        <v>186</v>
      </c>
      <c r="B31" s="55" t="s">
        <v>187</v>
      </c>
      <c r="C31" s="56" t="s">
        <v>145</v>
      </c>
      <c r="D31" s="56">
        <v>4.0</v>
      </c>
      <c r="E31" s="56">
        <v>5.0</v>
      </c>
      <c r="F31" s="56">
        <v>5.0</v>
      </c>
      <c r="G31" s="56">
        <v>5.0</v>
      </c>
      <c r="H31" s="56">
        <v>2.0</v>
      </c>
      <c r="I31" s="56">
        <v>5.0</v>
      </c>
      <c r="J31" s="56">
        <v>5.0</v>
      </c>
      <c r="K31" s="56">
        <v>5.0</v>
      </c>
      <c r="L31" s="56">
        <v>5.0</v>
      </c>
      <c r="M31" s="57">
        <f t="shared" si="10"/>
        <v>5</v>
      </c>
      <c r="N31" s="57">
        <f t="shared" si="11"/>
        <v>0</v>
      </c>
      <c r="O31" s="57">
        <f t="shared" si="12"/>
        <v>1.013793755</v>
      </c>
      <c r="P31" s="58">
        <f t="shared" si="13"/>
        <v>0.7777777778</v>
      </c>
      <c r="Q31" s="58">
        <f t="shared" si="14"/>
        <v>0.1111111111</v>
      </c>
      <c r="R31" s="58">
        <f t="shared" si="15"/>
        <v>0</v>
      </c>
      <c r="S31" s="58">
        <f t="shared" si="16"/>
        <v>0.1111111111</v>
      </c>
      <c r="T31" s="58">
        <f t="shared" si="17"/>
        <v>0</v>
      </c>
      <c r="U31" s="56" t="str">
        <f t="shared" si="18"/>
        <v>Yes</v>
      </c>
    </row>
    <row r="32" ht="15.75" customHeight="1">
      <c r="A32" s="41" t="s">
        <v>188</v>
      </c>
      <c r="B32" s="55" t="s">
        <v>189</v>
      </c>
      <c r="C32" s="56" t="s">
        <v>145</v>
      </c>
      <c r="D32" s="56">
        <v>4.0</v>
      </c>
      <c r="E32" s="56">
        <v>5.0</v>
      </c>
      <c r="F32" s="56">
        <v>5.0</v>
      </c>
      <c r="G32" s="56">
        <v>5.0</v>
      </c>
      <c r="H32" s="56">
        <v>5.0</v>
      </c>
      <c r="I32" s="56">
        <v>5.0</v>
      </c>
      <c r="J32" s="56">
        <v>3.0</v>
      </c>
      <c r="K32" s="56">
        <v>2.0</v>
      </c>
      <c r="L32" s="56">
        <v>5.0</v>
      </c>
      <c r="M32" s="57">
        <f t="shared" si="10"/>
        <v>5</v>
      </c>
      <c r="N32" s="57">
        <f t="shared" si="11"/>
        <v>1</v>
      </c>
      <c r="O32" s="57">
        <f t="shared" si="12"/>
        <v>1.118033989</v>
      </c>
      <c r="P32" s="58">
        <f t="shared" si="13"/>
        <v>0.6666666667</v>
      </c>
      <c r="Q32" s="58">
        <f t="shared" si="14"/>
        <v>0.1111111111</v>
      </c>
      <c r="R32" s="58">
        <f t="shared" si="15"/>
        <v>0.1111111111</v>
      </c>
      <c r="S32" s="58">
        <f t="shared" si="16"/>
        <v>0.1111111111</v>
      </c>
      <c r="T32" s="58">
        <f t="shared" si="17"/>
        <v>0</v>
      </c>
      <c r="U32" s="56" t="str">
        <f t="shared" si="18"/>
        <v>Yes</v>
      </c>
    </row>
    <row r="33" ht="15.75" customHeight="1">
      <c r="A33" s="41" t="s">
        <v>190</v>
      </c>
      <c r="B33" s="55" t="s">
        <v>191</v>
      </c>
      <c r="C33" s="56" t="s">
        <v>145</v>
      </c>
      <c r="D33" s="56">
        <v>5.0</v>
      </c>
      <c r="E33" s="56">
        <v>5.0</v>
      </c>
      <c r="F33" s="56">
        <v>2.0</v>
      </c>
      <c r="G33" s="56">
        <v>5.0</v>
      </c>
      <c r="H33" s="56">
        <v>5.0</v>
      </c>
      <c r="I33" s="56">
        <v>5.0</v>
      </c>
      <c r="J33" s="56">
        <v>5.0</v>
      </c>
      <c r="K33" s="56">
        <v>5.0</v>
      </c>
      <c r="L33" s="56">
        <v>5.0</v>
      </c>
      <c r="M33" s="57">
        <f t="shared" si="10"/>
        <v>5</v>
      </c>
      <c r="N33" s="57">
        <f t="shared" si="11"/>
        <v>0</v>
      </c>
      <c r="O33" s="57">
        <f t="shared" si="12"/>
        <v>1</v>
      </c>
      <c r="P33" s="58">
        <f t="shared" si="13"/>
        <v>0.8888888889</v>
      </c>
      <c r="Q33" s="58">
        <f t="shared" si="14"/>
        <v>0</v>
      </c>
      <c r="R33" s="58">
        <f t="shared" si="15"/>
        <v>0</v>
      </c>
      <c r="S33" s="58">
        <f t="shared" si="16"/>
        <v>0.1111111111</v>
      </c>
      <c r="T33" s="58">
        <f t="shared" si="17"/>
        <v>0</v>
      </c>
      <c r="U33" s="56" t="str">
        <f t="shared" si="18"/>
        <v>Yes</v>
      </c>
    </row>
    <row r="34" ht="15.75" customHeight="1">
      <c r="A34" s="41" t="s">
        <v>192</v>
      </c>
      <c r="B34" s="55" t="s">
        <v>193</v>
      </c>
      <c r="C34" s="56" t="s">
        <v>145</v>
      </c>
      <c r="D34" s="56">
        <v>4.0</v>
      </c>
      <c r="E34" s="56">
        <v>5.0</v>
      </c>
      <c r="F34" s="56">
        <v>2.0</v>
      </c>
      <c r="G34" s="56">
        <v>4.0</v>
      </c>
      <c r="H34" s="56">
        <v>4.0</v>
      </c>
      <c r="I34" s="56">
        <v>4.0</v>
      </c>
      <c r="J34" s="56">
        <v>4.0</v>
      </c>
      <c r="K34" s="56">
        <v>5.0</v>
      </c>
      <c r="L34" s="56">
        <v>1.0</v>
      </c>
      <c r="M34" s="57">
        <f t="shared" si="10"/>
        <v>4</v>
      </c>
      <c r="N34" s="57">
        <f t="shared" si="11"/>
        <v>0</v>
      </c>
      <c r="O34" s="57">
        <f t="shared" si="12"/>
        <v>1.322875656</v>
      </c>
      <c r="P34" s="58">
        <f t="shared" si="13"/>
        <v>0.2222222222</v>
      </c>
      <c r="Q34" s="58">
        <f t="shared" si="14"/>
        <v>0.5555555556</v>
      </c>
      <c r="R34" s="58">
        <f t="shared" si="15"/>
        <v>0</v>
      </c>
      <c r="S34" s="58">
        <f t="shared" si="16"/>
        <v>0.1111111111</v>
      </c>
      <c r="T34" s="58">
        <f t="shared" si="17"/>
        <v>0.1111111111</v>
      </c>
      <c r="U34" s="56" t="str">
        <f t="shared" si="18"/>
        <v>Yes</v>
      </c>
    </row>
    <row r="35" ht="15.75" customHeight="1">
      <c r="A35" s="41" t="s">
        <v>194</v>
      </c>
      <c r="B35" s="55" t="s">
        <v>195</v>
      </c>
      <c r="C35" s="56" t="s">
        <v>145</v>
      </c>
      <c r="D35" s="56">
        <v>4.0</v>
      </c>
      <c r="E35" s="56">
        <v>5.0</v>
      </c>
      <c r="F35" s="56">
        <v>5.0</v>
      </c>
      <c r="G35" s="56">
        <v>5.0</v>
      </c>
      <c r="H35" s="56">
        <v>5.0</v>
      </c>
      <c r="I35" s="56">
        <v>5.0</v>
      </c>
      <c r="J35" s="56">
        <v>5.0</v>
      </c>
      <c r="K35" s="56">
        <v>4.0</v>
      </c>
      <c r="L35" s="56">
        <v>5.0</v>
      </c>
      <c r="M35" s="57">
        <f t="shared" si="10"/>
        <v>5</v>
      </c>
      <c r="N35" s="57">
        <f t="shared" si="11"/>
        <v>0</v>
      </c>
      <c r="O35" s="57">
        <f t="shared" si="12"/>
        <v>0.4409585518</v>
      </c>
      <c r="P35" s="58">
        <f t="shared" si="13"/>
        <v>0.7777777778</v>
      </c>
      <c r="Q35" s="58">
        <f t="shared" si="14"/>
        <v>0.2222222222</v>
      </c>
      <c r="R35" s="58">
        <f t="shared" si="15"/>
        <v>0</v>
      </c>
      <c r="S35" s="58">
        <f t="shared" si="16"/>
        <v>0</v>
      </c>
      <c r="T35" s="58">
        <f t="shared" si="17"/>
        <v>0</v>
      </c>
      <c r="U35" s="56" t="str">
        <f t="shared" si="18"/>
        <v>Yes</v>
      </c>
    </row>
    <row r="36" ht="15.75" customHeight="1">
      <c r="A36" s="41" t="s">
        <v>196</v>
      </c>
      <c r="B36" s="55" t="s">
        <v>197</v>
      </c>
      <c r="C36" s="56" t="s">
        <v>145</v>
      </c>
      <c r="D36" s="56">
        <v>4.0</v>
      </c>
      <c r="E36" s="56">
        <v>5.0</v>
      </c>
      <c r="F36" s="56">
        <v>5.0</v>
      </c>
      <c r="G36" s="56">
        <v>4.0</v>
      </c>
      <c r="H36" s="56">
        <v>5.0</v>
      </c>
      <c r="I36" s="56">
        <v>5.0</v>
      </c>
      <c r="J36" s="56">
        <v>4.0</v>
      </c>
      <c r="K36" s="56">
        <v>4.0</v>
      </c>
      <c r="L36" s="56">
        <v>5.0</v>
      </c>
      <c r="M36" s="57">
        <f t="shared" si="10"/>
        <v>5</v>
      </c>
      <c r="N36" s="57">
        <f t="shared" si="11"/>
        <v>1</v>
      </c>
      <c r="O36" s="57">
        <f t="shared" si="12"/>
        <v>0.5270462767</v>
      </c>
      <c r="P36" s="58">
        <f t="shared" si="13"/>
        <v>0.5555555556</v>
      </c>
      <c r="Q36" s="58">
        <f t="shared" si="14"/>
        <v>0.4444444444</v>
      </c>
      <c r="R36" s="58">
        <f t="shared" si="15"/>
        <v>0</v>
      </c>
      <c r="S36" s="58">
        <f t="shared" si="16"/>
        <v>0</v>
      </c>
      <c r="T36" s="58">
        <f t="shared" si="17"/>
        <v>0</v>
      </c>
      <c r="U36" s="56" t="str">
        <f t="shared" si="18"/>
        <v>Yes</v>
      </c>
    </row>
  </sheetData>
  <mergeCells count="2">
    <mergeCell ref="A1:U1"/>
    <mergeCell ref="A20:U20"/>
  </mergeCells>
  <conditionalFormatting sqref="P3:U17 P22:U36">
    <cfRule type="cellIs" dxfId="2" priority="1" operator="equal">
      <formula>"Yes"</formula>
    </cfRule>
  </conditionalFormatting>
  <conditionalFormatting sqref="P3:U17 P22:U36">
    <cfRule type="cellIs" dxfId="1" priority="2" operator="equal">
      <formula>"No"</formula>
    </cfRule>
  </conditionalFormatting>
  <drawing r:id="rId1"/>
</worksheet>
</file>