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trickboily/Dropbox/Courses/MBA/"/>
    </mc:Choice>
  </mc:AlternateContent>
  <xr:revisionPtr revIDLastSave="0" documentId="13_ncr:1_{FD75A2F0-7006-6D4A-9DED-BE83AB59D709}" xr6:coauthVersionLast="28" xr6:coauthVersionMax="28" xr10:uidLastSave="{00000000-0000-0000-0000-000000000000}"/>
  <bookViews>
    <workbookView xWindow="27300" yWindow="2280" windowWidth="39980" windowHeight="227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F18" i="1"/>
  <c r="J18" i="1" s="1"/>
  <c r="F17" i="1"/>
  <c r="J20" i="1" s="1"/>
  <c r="M15" i="1"/>
  <c r="J14" i="1" l="1"/>
  <c r="J15" i="1"/>
  <c r="F19" i="1"/>
  <c r="M14" i="1" s="1"/>
  <c r="M16" i="1"/>
  <c r="J19" i="1"/>
  <c r="J16" i="1"/>
  <c r="M18" i="1"/>
  <c r="J17" i="1"/>
  <c r="M17" i="1"/>
  <c r="M4" i="1"/>
  <c r="F7" i="1"/>
  <c r="F6" i="1"/>
  <c r="E8" i="1"/>
  <c r="D8" i="1"/>
  <c r="E20" i="1" l="1"/>
  <c r="M20" i="1"/>
  <c r="G17" i="1"/>
  <c r="G18" i="1"/>
  <c r="M19" i="1"/>
  <c r="D20" i="1"/>
  <c r="J5" i="1"/>
  <c r="J6" i="1"/>
  <c r="J3" i="1"/>
  <c r="J7" i="1"/>
  <c r="M7" i="1"/>
  <c r="M6" i="1"/>
  <c r="J4" i="1"/>
  <c r="F8" i="1"/>
  <c r="M3" i="1" s="1"/>
  <c r="M5" i="1"/>
  <c r="J9" i="1"/>
  <c r="J8" i="1"/>
  <c r="G6" i="1" l="1"/>
  <c r="D9" i="1"/>
  <c r="E9" i="1"/>
  <c r="G7" i="1"/>
  <c r="M8" i="1"/>
  <c r="M9" i="1"/>
</calcChain>
</file>

<file path=xl/sharedStrings.xml><?xml version="1.0" encoding="utf-8"?>
<sst xmlns="http://schemas.openxmlformats.org/spreadsheetml/2006/main" count="48" uniqueCount="21">
  <si>
    <t>Predicted</t>
  </si>
  <si>
    <t>A</t>
  </si>
  <si>
    <t>B</t>
  </si>
  <si>
    <t>Actuals</t>
  </si>
  <si>
    <t>Total</t>
  </si>
  <si>
    <t>Classification Rates</t>
  </si>
  <si>
    <t>Performance Metrics</t>
  </si>
  <si>
    <t>Sensitivity:</t>
  </si>
  <si>
    <t>Specificity:</t>
  </si>
  <si>
    <t>Precision:</t>
  </si>
  <si>
    <t>Negative Predictive Value:</t>
  </si>
  <si>
    <t>False Positive Rate:</t>
  </si>
  <si>
    <t>False Discovery Rate:</t>
  </si>
  <si>
    <t>False Negative Rate:</t>
  </si>
  <si>
    <t>Accuracy:</t>
  </si>
  <si>
    <t>F1-Score:</t>
  </si>
  <si>
    <t>Informedness (ROC):</t>
  </si>
  <si>
    <t>Markedness:</t>
  </si>
  <si>
    <t>M.C.C.:</t>
  </si>
  <si>
    <t>Pearson's chi2:</t>
  </si>
  <si>
    <t>Hist. Stat: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</si>
</sst>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F4B1A4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0" xfId="0" applyNumberFormat="1" applyFill="1" applyAlignment="1">
      <alignment horizontal="left" indent="1"/>
    </xf>
    <xf numFmtId="0" fontId="0" fillId="2" borderId="0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2" borderId="10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4" xfId="0" applyFont="1" applyFill="1" applyBorder="1" applyAlignment="1">
      <alignment horizontal="right"/>
    </xf>
    <xf numFmtId="2" fontId="0" fillId="2" borderId="14" xfId="0" applyNumberFormat="1" applyFill="1" applyBorder="1" applyAlignment="1">
      <alignment horizontal="left" indent="1"/>
    </xf>
    <xf numFmtId="0" fontId="2" fillId="7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2" fontId="0" fillId="8" borderId="0" xfId="0" applyNumberFormat="1" applyFill="1" applyAlignment="1">
      <alignment horizontal="left" indent="1"/>
    </xf>
    <xf numFmtId="2" fontId="0" fillId="2" borderId="0" xfId="1" applyNumberFormat="1" applyFont="1" applyFill="1"/>
    <xf numFmtId="2" fontId="0" fillId="7" borderId="0" xfId="1" applyNumberFormat="1" applyFont="1" applyFill="1"/>
    <xf numFmtId="2" fontId="0" fillId="2" borderId="14" xfId="1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10" fontId="0" fillId="2" borderId="14" xfId="1" applyNumberFormat="1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B1A4"/>
      <color rgb="FFFFC000"/>
      <color rgb="FFE26B0A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tabSelected="1" zoomScale="230" zoomScaleNormal="230" workbookViewId="0">
      <selection activeCell="D11" sqref="D11"/>
    </sheetView>
  </sheetViews>
  <sheetFormatPr baseColWidth="10" defaultColWidth="8.83203125" defaultRowHeight="15" x14ac:dyDescent="0.2"/>
  <cols>
    <col min="1" max="1" width="1.1640625" style="1" customWidth="1"/>
    <col min="2" max="2" width="8.83203125" style="1"/>
    <col min="3" max="3" width="5.1640625" style="1" bestFit="1" customWidth="1"/>
    <col min="4" max="4" width="7" style="1" bestFit="1" customWidth="1"/>
    <col min="5" max="5" width="6.1640625" style="1" bestFit="1" customWidth="1"/>
    <col min="6" max="6" width="5.1640625" style="1" bestFit="1" customWidth="1"/>
    <col min="7" max="7" width="7" style="1" bestFit="1" customWidth="1"/>
    <col min="8" max="8" width="2.1640625" style="1" customWidth="1"/>
    <col min="9" max="9" width="23.33203125" style="1" bestFit="1" customWidth="1"/>
    <col min="10" max="10" width="4.5" style="1" bestFit="1" customWidth="1"/>
    <col min="11" max="11" width="1.5" style="1" customWidth="1"/>
    <col min="12" max="12" width="18.6640625" style="1" bestFit="1" customWidth="1"/>
    <col min="13" max="13" width="6.5" style="1" bestFit="1" customWidth="1"/>
    <col min="14" max="15" width="1.33203125" style="1" customWidth="1"/>
    <col min="16" max="16384" width="8.83203125" style="1"/>
  </cols>
  <sheetData>
    <row r="1" spans="2:13" ht="6.5" customHeight="1" thickBot="1" x14ac:dyDescent="0.25"/>
    <row r="2" spans="2:13" ht="16" thickBot="1" x14ac:dyDescent="0.25">
      <c r="I2" s="30" t="s">
        <v>5</v>
      </c>
      <c r="J2" s="30"/>
      <c r="L2" s="30" t="s">
        <v>6</v>
      </c>
      <c r="M2" s="30"/>
    </row>
    <row r="3" spans="2:13" ht="16" thickBot="1" x14ac:dyDescent="0.25">
      <c r="I3" s="17" t="s">
        <v>7</v>
      </c>
      <c r="J3" s="23">
        <f>D6/F6</f>
        <v>0.98950855880728883</v>
      </c>
      <c r="L3" s="17" t="s">
        <v>14</v>
      </c>
      <c r="M3" s="9">
        <f>(D6+E7)/F8</f>
        <v>0.98150000000000004</v>
      </c>
    </row>
    <row r="4" spans="2:13" ht="14.5" customHeight="1" x14ac:dyDescent="0.2">
      <c r="D4" s="31" t="s">
        <v>0</v>
      </c>
      <c r="E4" s="32"/>
      <c r="F4" s="35" t="s">
        <v>4</v>
      </c>
      <c r="G4" s="36"/>
      <c r="I4" s="20" t="s">
        <v>8</v>
      </c>
      <c r="J4" s="24">
        <f>E7/F7</f>
        <v>0.90476190476190477</v>
      </c>
      <c r="L4" s="21" t="s">
        <v>15</v>
      </c>
      <c r="M4" s="22">
        <f>2*D6/(2*D6+D7+E6)</f>
        <v>0.98978182822424743</v>
      </c>
    </row>
    <row r="5" spans="2:13" ht="16" thickBot="1" x14ac:dyDescent="0.25">
      <c r="D5" s="11" t="s">
        <v>1</v>
      </c>
      <c r="E5" s="5" t="s">
        <v>2</v>
      </c>
      <c r="F5" s="35"/>
      <c r="G5" s="36"/>
      <c r="I5" s="17" t="s">
        <v>9</v>
      </c>
      <c r="J5" s="23">
        <f>D6/D8</f>
        <v>0.99005524861878458</v>
      </c>
      <c r="L5" s="17" t="s">
        <v>16</v>
      </c>
      <c r="M5" s="9">
        <f>D6/F6+E7/F7-1</f>
        <v>0.8942704635691936</v>
      </c>
    </row>
    <row r="6" spans="2:13" x14ac:dyDescent="0.2">
      <c r="B6" s="26" t="s">
        <v>3</v>
      </c>
      <c r="C6" s="12" t="s">
        <v>1</v>
      </c>
      <c r="D6" s="7">
        <v>1792</v>
      </c>
      <c r="E6" s="2">
        <v>19</v>
      </c>
      <c r="F6" s="16">
        <f>D6+E6</f>
        <v>1811</v>
      </c>
      <c r="G6" s="33">
        <f>F6/F8</f>
        <v>0.90549999999999997</v>
      </c>
      <c r="I6" s="20" t="s">
        <v>10</v>
      </c>
      <c r="J6" s="24">
        <f>E7/E8</f>
        <v>0.9</v>
      </c>
      <c r="L6" s="21" t="s">
        <v>17</v>
      </c>
      <c r="M6" s="22">
        <f>D6/D8+E7/E8-1</f>
        <v>0.89005524861878449</v>
      </c>
    </row>
    <row r="7" spans="2:13" ht="16" thickBot="1" x14ac:dyDescent="0.25">
      <c r="B7" s="27"/>
      <c r="C7" s="4" t="s">
        <v>2</v>
      </c>
      <c r="D7" s="8">
        <v>18</v>
      </c>
      <c r="E7" s="3">
        <v>171</v>
      </c>
      <c r="F7" s="16">
        <f>D7+E7</f>
        <v>189</v>
      </c>
      <c r="G7" s="33">
        <f>F7/F8</f>
        <v>9.4500000000000001E-2</v>
      </c>
      <c r="I7" s="17" t="s">
        <v>11</v>
      </c>
      <c r="J7" s="23">
        <f>D7/F7</f>
        <v>9.5238095238095233E-2</v>
      </c>
      <c r="L7" s="17" t="s">
        <v>18</v>
      </c>
      <c r="M7" s="9">
        <f>(D6*E7-D7*E6)/SQRT(D8*E8*F6*F7)</f>
        <v>0.89216036662951703</v>
      </c>
    </row>
    <row r="8" spans="2:13" ht="16" thickBot="1" x14ac:dyDescent="0.25">
      <c r="B8" s="13"/>
      <c r="C8" s="28" t="s">
        <v>4</v>
      </c>
      <c r="D8" s="14">
        <f>D6+D7</f>
        <v>1810</v>
      </c>
      <c r="E8" s="14">
        <f>E6+E7</f>
        <v>190</v>
      </c>
      <c r="F8" s="6">
        <f>F6+F7</f>
        <v>2000</v>
      </c>
      <c r="G8" s="10"/>
      <c r="I8" s="20" t="s">
        <v>12</v>
      </c>
      <c r="J8" s="24">
        <f>1-D6/D8</f>
        <v>9.944751381215422E-3</v>
      </c>
      <c r="L8" s="21" t="s">
        <v>19</v>
      </c>
      <c r="M8" s="22">
        <f>((D8-F6)^2/D8+(E8-F7)^2/E8)/F8</f>
        <v>2.9078220412910729E-6</v>
      </c>
    </row>
    <row r="9" spans="2:13" ht="16" thickBot="1" x14ac:dyDescent="0.25">
      <c r="B9" s="15"/>
      <c r="C9" s="29"/>
      <c r="D9" s="34">
        <f>D8/F8</f>
        <v>0.90500000000000003</v>
      </c>
      <c r="E9" s="34">
        <f>E8/F8</f>
        <v>9.5000000000000001E-2</v>
      </c>
      <c r="I9" s="18" t="s">
        <v>13</v>
      </c>
      <c r="J9" s="25">
        <f>E6/F6</f>
        <v>1.0491441192711209E-2</v>
      </c>
      <c r="L9" s="18" t="s">
        <v>20</v>
      </c>
      <c r="M9" s="19">
        <f>(ABS(D8-F6)+ABS(E8-F7))/F8</f>
        <v>1E-3</v>
      </c>
    </row>
    <row r="10" spans="2:13" ht="6" customHeight="1" x14ac:dyDescent="0.2"/>
    <row r="12" spans="2:13" ht="16" thickBot="1" x14ac:dyDescent="0.25"/>
    <row r="13" spans="2:13" ht="16" thickBot="1" x14ac:dyDescent="0.25">
      <c r="I13" s="30" t="s">
        <v>5</v>
      </c>
      <c r="J13" s="30"/>
      <c r="L13" s="30" t="s">
        <v>6</v>
      </c>
      <c r="M13" s="30"/>
    </row>
    <row r="14" spans="2:13" ht="16" thickBot="1" x14ac:dyDescent="0.25">
      <c r="I14" s="17" t="s">
        <v>7</v>
      </c>
      <c r="J14" s="23">
        <f>D17/F17</f>
        <v>0.99447818884594152</v>
      </c>
      <c r="L14" s="17" t="s">
        <v>14</v>
      </c>
      <c r="M14" s="9">
        <f>(D17+E18)/F19</f>
        <v>0.96299999999999997</v>
      </c>
    </row>
    <row r="15" spans="2:13" x14ac:dyDescent="0.2">
      <c r="D15" s="31" t="s">
        <v>0</v>
      </c>
      <c r="E15" s="32"/>
      <c r="F15" s="35" t="s">
        <v>4</v>
      </c>
      <c r="G15" s="36"/>
      <c r="I15" s="20" t="s">
        <v>8</v>
      </c>
      <c r="J15" s="24">
        <f>E18/F18</f>
        <v>0.66137566137566139</v>
      </c>
      <c r="L15" s="21" t="s">
        <v>15</v>
      </c>
      <c r="M15" s="22">
        <f>2*D17/(2*D17+D18+E17)</f>
        <v>0.97986942328618065</v>
      </c>
    </row>
    <row r="16" spans="2:13" ht="16" thickBot="1" x14ac:dyDescent="0.25">
      <c r="D16" s="11" t="s">
        <v>1</v>
      </c>
      <c r="E16" s="5" t="s">
        <v>2</v>
      </c>
      <c r="F16" s="35"/>
      <c r="G16" s="36"/>
      <c r="I16" s="17" t="s">
        <v>9</v>
      </c>
      <c r="J16" s="23">
        <f>D17/D19</f>
        <v>0.96568364611260049</v>
      </c>
      <c r="L16" s="17" t="s">
        <v>16</v>
      </c>
      <c r="M16" s="9">
        <f>D17/F17+E18/F18-1</f>
        <v>0.65585385022160292</v>
      </c>
    </row>
    <row r="17" spans="2:13" x14ac:dyDescent="0.2">
      <c r="B17" s="26" t="s">
        <v>3</v>
      </c>
      <c r="C17" s="12" t="s">
        <v>1</v>
      </c>
      <c r="D17" s="7">
        <v>1801</v>
      </c>
      <c r="E17" s="2">
        <v>10</v>
      </c>
      <c r="F17" s="16">
        <f>D17+E17</f>
        <v>1811</v>
      </c>
      <c r="G17" s="33">
        <f>F17/F19</f>
        <v>0.90549999999999997</v>
      </c>
      <c r="I17" s="20" t="s">
        <v>10</v>
      </c>
      <c r="J17" s="24">
        <f>E18/E19</f>
        <v>0.92592592592592593</v>
      </c>
      <c r="L17" s="21" t="s">
        <v>17</v>
      </c>
      <c r="M17" s="22">
        <f>D17/D19+E18/E19-1</f>
        <v>0.89160957203852642</v>
      </c>
    </row>
    <row r="18" spans="2:13" ht="16" thickBot="1" x14ac:dyDescent="0.25">
      <c r="B18" s="27"/>
      <c r="C18" s="4" t="s">
        <v>2</v>
      </c>
      <c r="D18" s="8">
        <v>64</v>
      </c>
      <c r="E18" s="3">
        <v>125</v>
      </c>
      <c r="F18" s="16">
        <f>D18+E18</f>
        <v>189</v>
      </c>
      <c r="G18" s="33">
        <f>F18/F19</f>
        <v>9.4500000000000001E-2</v>
      </c>
      <c r="I18" s="17" t="s">
        <v>11</v>
      </c>
      <c r="J18" s="23">
        <f>D18/F18</f>
        <v>0.33862433862433861</v>
      </c>
      <c r="L18" s="17" t="s">
        <v>18</v>
      </c>
      <c r="M18" s="9">
        <f>(D17*E18-D18*E17)/SQRT(D19*E19*F17*F18)</f>
        <v>0.76469966046540327</v>
      </c>
    </row>
    <row r="19" spans="2:13" ht="16" thickBot="1" x14ac:dyDescent="0.25">
      <c r="B19" s="13"/>
      <c r="C19" s="28" t="s">
        <v>4</v>
      </c>
      <c r="D19" s="14">
        <f>D17+D18</f>
        <v>1865</v>
      </c>
      <c r="E19" s="14">
        <f>E17+E18</f>
        <v>135</v>
      </c>
      <c r="F19" s="6">
        <f>F17+F18</f>
        <v>2000</v>
      </c>
      <c r="G19" s="10"/>
      <c r="I19" s="20" t="s">
        <v>12</v>
      </c>
      <c r="J19" s="24">
        <f>1-D17/D19</f>
        <v>3.4316353887399509E-2</v>
      </c>
      <c r="L19" s="21" t="s">
        <v>19</v>
      </c>
      <c r="M19" s="22">
        <f>((D19-F17)^2/D19+(E19-F18)^2/E19)/F19</f>
        <v>1.1581769436997319E-2</v>
      </c>
    </row>
    <row r="20" spans="2:13" ht="16" thickBot="1" x14ac:dyDescent="0.25">
      <c r="B20" s="15"/>
      <c r="C20" s="29"/>
      <c r="D20" s="34">
        <f>D19/F19</f>
        <v>0.9325</v>
      </c>
      <c r="E20" s="34">
        <f>E19/F19</f>
        <v>6.7500000000000004E-2</v>
      </c>
      <c r="I20" s="18" t="s">
        <v>13</v>
      </c>
      <c r="J20" s="25">
        <f>E17/F17</f>
        <v>5.5218111540585313E-3</v>
      </c>
      <c r="L20" s="18" t="s">
        <v>20</v>
      </c>
      <c r="M20" s="19">
        <f>(ABS(D19-F17)+ABS(E19-F18))/F19</f>
        <v>5.3999999999999999E-2</v>
      </c>
    </row>
  </sheetData>
  <mergeCells count="12">
    <mergeCell ref="C19:C20"/>
    <mergeCell ref="I13:J13"/>
    <mergeCell ref="L13:M13"/>
    <mergeCell ref="D15:E15"/>
    <mergeCell ref="F15:G16"/>
    <mergeCell ref="B17:B18"/>
    <mergeCell ref="B6:B7"/>
    <mergeCell ref="C8:C9"/>
    <mergeCell ref="F4:G5"/>
    <mergeCell ref="L2:M2"/>
    <mergeCell ref="I2:J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pboily</dc:creator>
  <cp:lastModifiedBy>Patrick Boily</cp:lastModifiedBy>
  <dcterms:created xsi:type="dcterms:W3CDTF">2015-10-19T11:40:21Z</dcterms:created>
  <dcterms:modified xsi:type="dcterms:W3CDTF">2018-05-07T08:49:21Z</dcterms:modified>
</cp:coreProperties>
</file>