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6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inventor!$A$1:$I$141</definedName>
    <definedName name="_xlnm._FilterDatabase" localSheetId="0" hidden="1">patent!$A$1:$I$140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3" l="1"/>
  <c r="G77" i="3"/>
  <c r="I77" i="3"/>
  <c r="H77" i="3"/>
  <c r="J26" i="3"/>
  <c r="I26" i="3"/>
  <c r="H26" i="3"/>
  <c r="G26" i="3"/>
  <c r="J96" i="2"/>
  <c r="I96" i="2"/>
  <c r="H96" i="2"/>
  <c r="G96" i="2"/>
  <c r="J56" i="2"/>
  <c r="I56" i="2"/>
  <c r="H56" i="2"/>
  <c r="G56" i="2"/>
  <c r="J103" i="1" l="1"/>
  <c r="I88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  <c r="G141" i="2"/>
  <c r="G140" i="1"/>
  <c r="G130" i="1"/>
  <c r="G131" i="1"/>
  <c r="G132" i="1"/>
  <c r="G133" i="1"/>
  <c r="G134" i="1"/>
  <c r="G135" i="1"/>
  <c r="G136" i="1"/>
  <c r="G137" i="1"/>
  <c r="G138" i="1"/>
  <c r="G139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6" i="11"/>
  <c r="G65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7" i="11"/>
  <c r="G88" i="11"/>
  <c r="G89" i="11"/>
  <c r="G86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5" i="11"/>
  <c r="G103" i="11"/>
  <c r="G104" i="11"/>
  <c r="G106" i="11"/>
  <c r="G107" i="11"/>
  <c r="G108" i="11"/>
  <c r="G109" i="11"/>
  <c r="G112" i="11"/>
  <c r="G110" i="11"/>
  <c r="G111" i="11"/>
  <c r="G113" i="11"/>
  <c r="G114" i="11"/>
  <c r="G115" i="11"/>
  <c r="G116" i="11"/>
  <c r="G117" i="11"/>
  <c r="G118" i="11"/>
  <c r="G120" i="11"/>
  <c r="G121" i="11"/>
  <c r="G123" i="11"/>
  <c r="G124" i="11"/>
  <c r="G125" i="11"/>
  <c r="G126" i="11"/>
  <c r="G122" i="11"/>
  <c r="G119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8" i="3"/>
  <c r="G86" i="3"/>
  <c r="G87" i="3"/>
  <c r="G89" i="3"/>
  <c r="G90" i="3"/>
  <c r="G91" i="3"/>
  <c r="G92" i="3"/>
  <c r="G95" i="3"/>
  <c r="G93" i="3"/>
  <c r="G94" i="3"/>
  <c r="G96" i="3"/>
  <c r="G97" i="3"/>
  <c r="G98" i="3"/>
  <c r="G99" i="3"/>
  <c r="G100" i="3"/>
  <c r="G101" i="3"/>
  <c r="G103" i="3"/>
  <c r="G105" i="3"/>
  <c r="G106" i="3"/>
  <c r="G107" i="3"/>
  <c r="G108" i="3"/>
  <c r="G104" i="3"/>
  <c r="G102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7" i="2"/>
  <c r="G98" i="2"/>
  <c r="G99" i="2"/>
  <c r="G100" i="2"/>
  <c r="G101" i="2"/>
  <c r="G102" i="2"/>
  <c r="G103" i="2"/>
  <c r="G104" i="2"/>
  <c r="G107" i="2"/>
  <c r="G105" i="2"/>
  <c r="G106" i="2"/>
  <c r="G108" i="2"/>
  <c r="G109" i="2"/>
  <c r="G110" i="2"/>
  <c r="G111" i="2"/>
  <c r="G114" i="2"/>
  <c r="G112" i="2"/>
  <c r="G113" i="2"/>
  <c r="G115" i="2"/>
  <c r="G116" i="2"/>
  <c r="G117" i="2"/>
  <c r="G118" i="2"/>
  <c r="G119" i="2"/>
  <c r="G120" i="2"/>
  <c r="G122" i="2"/>
  <c r="G124" i="2"/>
  <c r="G125" i="2"/>
  <c r="G126" i="2"/>
  <c r="G127" i="2"/>
  <c r="G123" i="2"/>
  <c r="G121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6" i="1"/>
  <c r="G67" i="1"/>
  <c r="G68" i="1"/>
  <c r="G69" i="1"/>
  <c r="G70" i="1"/>
  <c r="G71" i="1"/>
  <c r="G64" i="1"/>
  <c r="G65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05" i="1"/>
  <c r="G106" i="1"/>
  <c r="G108" i="1"/>
  <c r="G109" i="1"/>
  <c r="G110" i="1"/>
  <c r="G111" i="1"/>
  <c r="G114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2" i="1"/>
  <c r="G127" i="1"/>
  <c r="G128" i="1"/>
  <c r="G129" i="1"/>
  <c r="G7" i="1"/>
</calcChain>
</file>

<file path=xl/sharedStrings.xml><?xml version="1.0" encoding="utf-8"?>
<sst xmlns="http://schemas.openxmlformats.org/spreadsheetml/2006/main" count="6548" uniqueCount="562">
  <si>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</si>
  <si>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</si>
  <si>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</si>
  <si>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</si>
  <si>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</si>
  <si>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</si>
  <si>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</si>
  <si>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</si>
  <si>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</si>
  <si>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</si>
  <si>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</si>
  <si>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</si>
  <si>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</si>
  <si>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</si>
  <si>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</si>
  <si>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</si>
  <si>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</si>
  <si>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</si>
  <si>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</si>
  <si>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</si>
  <si>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</si>
  <si>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</si>
  <si>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</si>
  <si>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</si>
  <si>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</si>
  <si>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</si>
  <si>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</si>
  <si>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</si>
  <si>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</si>
  <si>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</si>
  <si>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</si>
  <si>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</si>
  <si>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</si>
  <si>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</si>
  <si>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</si>
  <si>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</si>
  <si>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</si>
  <si>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</si>
  <si>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</si>
  <si>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</si>
  <si>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</si>
  <si>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</si>
  <si>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</si>
  <si>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</si>
  <si>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</si>
  <si>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</si>
  <si>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</si>
  <si>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</si>
  <si>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</si>
  <si>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</si>
  <si>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</si>
  <si>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</si>
  <si>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</si>
  <si>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</si>
  <si>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</si>
  <si>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</si>
  <si>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</si>
  <si>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</si>
  <si>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</si>
  <si>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</si>
  <si>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</si>
  <si>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</si>
  <si>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</si>
  <si>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</si>
  <si>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</si>
  <si>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</si>
  <si>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</si>
  <si>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</si>
  <si>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</si>
  <si>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</si>
  <si>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</si>
  <si>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</si>
  <si>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</si>
  <si>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</si>
  <si>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</si>
  <si>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</si>
  <si>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</si>
  <si>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</si>
  <si>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</si>
  <si>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</si>
  <si>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</si>
  <si>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</si>
  <si>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</si>
  <si>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</si>
  <si>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</si>
  <si>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</si>
  <si>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</si>
  <si>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</si>
  <si>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</si>
  <si>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</si>
  <si>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</si>
  <si>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</si>
  <si>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</si>
  <si>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</si>
  <si>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</si>
  <si>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</si>
  <si>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</si>
  <si>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</si>
  <si>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</si>
  <si>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</si>
  <si>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</si>
  <si>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</si>
  <si>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</si>
  <si>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</si>
  <si>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</si>
  <si>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</si>
  <si>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</si>
  <si>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</si>
  <si>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</si>
  <si>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</si>
  <si>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</si>
  <si>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</si>
  <si>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</si>
  <si>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</si>
  <si>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</si>
  <si>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</si>
  <si>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</si>
  <si>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</si>
  <si>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</si>
  <si>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</si>
  <si>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</si>
  <si>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</si>
  <si>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</si>
  <si>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</si>
  <si>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</si>
  <si>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</si>
  <si>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</si>
  <si>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</si>
  <si>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</si>
  <si>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</si>
  <si>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</si>
  <si>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</si>
  <si>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</si>
  <si>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</si>
  <si>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</si>
  <si>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</si>
  <si>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</si>
  <si>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</si>
  <si>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</si>
  <si>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</si>
  <si>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</si>
  <si>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</si>
  <si>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</si>
  <si>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</si>
  <si>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</si>
  <si>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</si>
  <si>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</si>
  <si>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</si>
  <si>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</si>
  <si>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</si>
  <si>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</si>
  <si>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</si>
  <si>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</si>
  <si>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</si>
  <si>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</si>
  <si>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</si>
  <si>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</si>
  <si>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</si>
  <si>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</si>
  <si>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</si>
  <si>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</si>
  <si>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</si>
  <si>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</si>
  <si>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</si>
  <si>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</si>
  <si>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</si>
  <si>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</si>
  <si>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</si>
  <si>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</si>
  <si>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</si>
  <si>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</si>
  <si>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</si>
  <si>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</si>
  <si>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</si>
  <si>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</si>
  <si>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</si>
  <si>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</si>
  <si>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</si>
  <si>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</si>
  <si>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</si>
  <si>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</si>
  <si>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</si>
  <si>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</si>
  <si>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</si>
  <si>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</si>
  <si>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</si>
  <si>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</si>
  <si>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</si>
  <si>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</si>
  <si>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</si>
  <si>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</si>
  <si>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</si>
  <si>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</si>
  <si>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</si>
  <si>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</si>
  <si>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</si>
  <si>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</si>
  <si>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</si>
  <si>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</si>
  <si>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</si>
  <si>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</si>
  <si>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</si>
  <si>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</si>
  <si>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</si>
  <si>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</si>
  <si>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</si>
  <si>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</si>
  <si>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</si>
  <si>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</si>
  <si>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</si>
  <si>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</si>
  <si>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</si>
  <si>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</si>
  <si>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</si>
  <si>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</si>
  <si>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</si>
  <si>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</si>
  <si>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</si>
  <si>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</si>
  <si>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</si>
  <si>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</si>
  <si>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</si>
  <si>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</si>
  <si>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</si>
  <si>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</si>
  <si>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</si>
  <si>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</si>
  <si>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</si>
  <si>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</si>
  <si>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</si>
  <si>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</si>
  <si>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</si>
  <si>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</si>
  <si>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</si>
  <si>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</si>
  <si>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</si>
  <si>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</si>
  <si>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</si>
  <si>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</si>
  <si>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</si>
  <si>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</si>
  <si>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</si>
  <si>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</si>
  <si>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</si>
  <si>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</si>
  <si>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</si>
  <si>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</si>
  <si>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</si>
  <si>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</si>
  <si>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</si>
  <si>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</si>
  <si>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</si>
  <si>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</si>
  <si>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</si>
  <si>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</si>
  <si>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</si>
  <si>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</si>
  <si>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</si>
  <si>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</si>
  <si>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</si>
  <si>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</si>
  <si>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</si>
  <si>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</si>
  <si>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</si>
  <si>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</si>
  <si>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</si>
  <si>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</si>
  <si>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</si>
  <si>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</si>
  <si>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</si>
  <si>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</si>
  <si>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</si>
  <si>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</si>
  <si>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</si>
  <si>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</si>
  <si>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</si>
  <si>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</si>
  <si>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</si>
  <si>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</si>
  <si>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</si>
  <si>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</si>
  <si>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</si>
  <si>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</si>
  <si>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</si>
  <si>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</si>
  <si>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</si>
  <si>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</si>
  <si>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</si>
  <si>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</si>
  <si>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</si>
  <si>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</si>
  <si>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</si>
  <si>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</si>
  <si>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</si>
  <si>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</si>
  <si>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</si>
  <si>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</si>
  <si>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</si>
  <si>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</si>
  <si>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</si>
  <si>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</si>
  <si>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</si>
  <si>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</si>
  <si>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</si>
  <si>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</si>
  <si>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</si>
  <si>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</si>
  <si>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</si>
  <si>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</si>
  <si>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</si>
  <si>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</si>
  <si>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</si>
  <si>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</si>
  <si>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</si>
  <si>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</si>
  <si>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</si>
  <si>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</si>
  <si>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</si>
  <si>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</si>
  <si>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</si>
  <si>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</si>
  <si>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</si>
  <si>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</si>
  <si>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</si>
  <si>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</si>
  <si>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</si>
  <si>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</si>
  <si>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</si>
  <si>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</si>
  <si>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</si>
  <si>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</si>
  <si>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</si>
  <si>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</si>
  <si>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</si>
  <si>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</si>
  <si>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</si>
  <si>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</si>
  <si>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</si>
  <si>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</si>
  <si>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</si>
  <si>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</si>
  <si>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</si>
  <si>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</si>
  <si>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</si>
  <si>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</si>
  <si>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</si>
  <si>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</si>
  <si>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</si>
  <si>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</si>
  <si>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</si>
  <si>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</si>
  <si>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</si>
  <si>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</si>
  <si>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</si>
  <si>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</si>
  <si>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</si>
  <si>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</si>
  <si>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</si>
  <si>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</si>
  <si>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</si>
  <si>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</si>
  <si>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</si>
  <si>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</si>
  <si>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</si>
  <si>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</si>
  <si>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</si>
  <si>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</si>
  <si>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</si>
  <si>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</si>
  <si>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</si>
  <si>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</si>
  <si>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</si>
  <si>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</si>
  <si>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</si>
  <si>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</si>
  <si>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</si>
  <si>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</si>
  <si>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</si>
  <si>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</si>
  <si>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</si>
  <si>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</si>
  <si>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</si>
  <si>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</si>
  <si>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</si>
  <si>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</si>
  <si>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</si>
  <si>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</si>
  <si>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</si>
  <si>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</si>
  <si>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</si>
  <si>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</si>
  <si>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</si>
  <si>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</si>
  <si>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</si>
  <si>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</si>
  <si>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</si>
  <si>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</si>
  <si>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</si>
  <si>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</si>
  <si>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</si>
  <si>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</si>
  <si>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</si>
  <si>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</si>
  <si>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</si>
  <si>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</si>
  <si>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</si>
  <si>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</si>
  <si>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</si>
  <si>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</si>
  <si>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</si>
  <si>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</si>
  <si>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</si>
  <si>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</si>
  <si>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</si>
  <si>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</si>
  <si>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</si>
  <si>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</si>
  <si>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</si>
  <si>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</si>
  <si>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</si>
  <si>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</si>
  <si>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</si>
  <si>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</si>
  <si>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</si>
  <si>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</si>
  <si>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</si>
  <si>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</si>
  <si>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</si>
  <si>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</si>
  <si>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</si>
  <si>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</si>
  <si>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</si>
  <si>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</si>
  <si>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</si>
  <si>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</si>
  <si>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</si>
  <si>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</si>
  <si>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</si>
  <si>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</si>
  <si>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</si>
  <si>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</si>
  <si>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</si>
  <si>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</si>
  <si>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</si>
  <si>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</si>
  <si>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</si>
  <si>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</si>
  <si>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</si>
  <si>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</si>
  <si>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</si>
  <si>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</si>
  <si>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</si>
  <si>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</si>
  <si>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</si>
  <si>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</si>
  <si>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</si>
  <si>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</si>
  <si>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</si>
  <si>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</si>
  <si>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</si>
  <si>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</si>
  <si>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</si>
  <si>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</si>
  <si>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</si>
  <si>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</si>
  <si>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</si>
  <si>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</si>
  <si>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</si>
  <si>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</si>
  <si>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</si>
  <si>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</si>
  <si>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</si>
  <si>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</si>
  <si>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</si>
  <si>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</si>
  <si>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</si>
  <si>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</si>
  <si>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</si>
  <si>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</si>
  <si>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</si>
  <si>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</si>
  <si>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</si>
  <si>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</si>
  <si>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</si>
  <si>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</si>
  <si>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</si>
  <si>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</si>
  <si>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</si>
  <si>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</si>
  <si>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</si>
  <si>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</si>
  <si>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</si>
  <si>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</si>
  <si>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</si>
  <si>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</si>
  <si>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</si>
  <si>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</si>
  <si>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</si>
  <si>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</si>
  <si>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</si>
  <si>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</si>
  <si>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</si>
  <si>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</si>
  <si>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</si>
  <si>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</si>
  <si>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</si>
  <si>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</si>
  <si>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</si>
  <si>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</si>
  <si>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</si>
  <si>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</si>
  <si>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</si>
  <si>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</si>
  <si>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</si>
  <si>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</si>
  <si>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</si>
  <si>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</si>
  <si>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</si>
  <si>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</si>
  <si>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</si>
  <si>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</si>
  <si>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</si>
  <si>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</si>
  <si>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</si>
  <si>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</si>
  <si>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</si>
  <si>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</si>
  <si>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</si>
  <si>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</si>
  <si>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</si>
  <si>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</si>
  <si>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</si>
  <si>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</si>
  <si>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</si>
  <si>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</si>
  <si>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</si>
  <si>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</si>
  <si>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</si>
  <si>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</si>
  <si>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</si>
  <si>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</si>
  <si>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</si>
  <si>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</si>
  <si>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</si>
  <si>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</si>
  <si>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</si>
  <si>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</si>
  <si>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</si>
  <si>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</si>
  <si>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</si>
  <si>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</si>
  <si>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</si>
  <si>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</si>
  <si>
    <t>Inventor's country on a patent</t>
  </si>
  <si>
    <t>cpc_num_patents_for_inventor</t>
  </si>
  <si>
    <t>The number of patents within a CPC subsection for a given inventor</t>
  </si>
  <si>
    <t>cpc_num_patents_for_assignee</t>
  </si>
  <si>
    <t>nber_num_patents_for_inventor</t>
  </si>
  <si>
    <t>nber_num_patents_for_assignee</t>
  </si>
  <si>
    <t>The number of patents within a NBER subcategory for a given inventor</t>
  </si>
  <si>
    <t>The number of patents within a NBER subcategory for a given assignee</t>
  </si>
  <si>
    <t>The number of patents within a CPC subsection for a given 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</si>
</sst>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76" workbookViewId="0">
      <selection activeCell="A136" sqref="A136:XFD136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9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5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5" t="s">
        <v>9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5" t="s">
        <v>9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5" t="s">
        <v>9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5" t="s">
        <v>9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ht="15" customHeight="1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ht="15" customHeight="1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ht="15" customHeight="1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ht="15" customHeight="1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Total Number of Assignees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Total number of assignees on patents within a CPC subsection</v>
      </c>
    </row>
    <row r="57" spans="1:10" ht="15" customHeight="1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Inventors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inventors on patents within a CPC subsection</v>
      </c>
    </row>
    <row r="58" spans="1:10" ht="15" customHeight="1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Patents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patents within a CPC subsection</v>
      </c>
    </row>
    <row r="59" spans="1:10" ht="15" customHeight="1" x14ac:dyDescent="0.25">
      <c r="A59" s="1" t="s">
        <v>193</v>
      </c>
      <c r="B59" s="1" t="s">
        <v>72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City</v>
      </c>
      <c r="H59" s="32" t="str">
        <f>IF(D59="N","NA",VLOOKUP(A59,Common!$A$2:$C$200,3,FALSE))</f>
        <v>Open Field, No Validation</v>
      </c>
      <c r="I59" s="32" t="str">
        <f>IF(D59="N","NA",VLOOKUP(A59,Common!$A$2:$D$200,4,FALSE))</f>
        <v>NA</v>
      </c>
      <c r="J59" s="32" t="str">
        <f>VLOOKUP(A59,Common!$A$2:$E$199,5, FALSE)</f>
        <v>Inventor's city on a patent</v>
      </c>
    </row>
    <row r="60" spans="1:10" ht="15" customHeight="1" x14ac:dyDescent="0.25">
      <c r="A60" s="1" t="s">
        <v>194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Country</v>
      </c>
      <c r="H60" s="32" t="str">
        <f>IF(D60="N","NA",VLOOKUP(A60,Common!$A$2:$C$200,3,FALSE))</f>
        <v>Drop Down Menu</v>
      </c>
      <c r="I60" s="32" t="str">
        <f>IF(D60="N","NA",VLOOKUP(A60,Common!$A$2:$D$200,4,FALSE))</f>
        <v>List of countries</v>
      </c>
      <c r="J60" s="32" t="str">
        <f>VLOOKUP(A60,Common!$A$2:$E$199,5, FALSE)</f>
        <v>Inventor's country on a patent</v>
      </c>
    </row>
    <row r="61" spans="1:10" ht="15" customHeight="1" x14ac:dyDescent="0.25">
      <c r="A61" s="1" t="s">
        <v>71</v>
      </c>
      <c r="B61" s="1" t="s">
        <v>72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First Name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First name of the inventor</v>
      </c>
    </row>
    <row r="62" spans="1:10" ht="15" customHeight="1" x14ac:dyDescent="0.25">
      <c r="A62" s="1" t="s">
        <v>73</v>
      </c>
      <c r="B62" s="1" t="s">
        <v>72</v>
      </c>
      <c r="C62" s="1" t="s">
        <v>11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First Seen Date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The earliest grant date for all an inventor's patents</v>
      </c>
    </row>
    <row r="63" spans="1:10" ht="15" customHeight="1" x14ac:dyDescent="0.25">
      <c r="A63" s="1" t="s">
        <v>74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ID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Unique ID for an inventor assigned by disambiguation algorithm</v>
      </c>
    </row>
    <row r="64" spans="1:10" ht="15" customHeight="1" x14ac:dyDescent="0.25">
      <c r="A64" s="1" t="s">
        <v>81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ht="15" customHeight="1" x14ac:dyDescent="0.25">
      <c r="A65" s="1" t="s">
        <v>82</v>
      </c>
      <c r="B65" s="1" t="s">
        <v>72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ht="15" customHeight="1" x14ac:dyDescent="0.25">
      <c r="A66" s="1" t="s">
        <v>75</v>
      </c>
      <c r="B66" s="1" t="s">
        <v>72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Known City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Inventor's city on most recent patent</v>
      </c>
    </row>
    <row r="67" spans="1:10" ht="15" customHeight="1" x14ac:dyDescent="0.25">
      <c r="A67" s="1" t="s">
        <v>76</v>
      </c>
      <c r="B67" s="1" t="s">
        <v>72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Last Known Country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states</v>
      </c>
      <c r="J67" s="32" t="str">
        <f>VLOOKUP(A67,Common!$A$2:$E$199,5, FALSE)</f>
        <v>Inventor's country on most recent patent</v>
      </c>
    </row>
    <row r="68" spans="1:10" ht="15" customHeight="1" x14ac:dyDescent="0.25">
      <c r="A68" s="1" t="s">
        <v>77</v>
      </c>
      <c r="B68" s="1" t="s">
        <v>72</v>
      </c>
      <c r="C68" s="1" t="s">
        <v>31</v>
      </c>
      <c r="D68" s="1" t="s">
        <v>17</v>
      </c>
      <c r="E68" s="1" t="s">
        <v>9</v>
      </c>
      <c r="F68" s="15" t="s">
        <v>9</v>
      </c>
      <c r="G68" s="6" t="str">
        <f>VLOOKUP(A68,Common!$A$2:$B$199,2, FALSE)</f>
        <v>Last Known Latitude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Latitude of inventor's city on most recent patent</v>
      </c>
    </row>
    <row r="69" spans="1:10" ht="15" customHeight="1" x14ac:dyDescent="0.25">
      <c r="A69" s="1" t="s">
        <v>78</v>
      </c>
      <c r="B69" s="1" t="s">
        <v>72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Last Known Location ID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Unique database ID for a an inventor's most recent location</v>
      </c>
    </row>
    <row r="70" spans="1:10" ht="15" customHeight="1" x14ac:dyDescent="0.25">
      <c r="A70" s="1" t="s">
        <v>79</v>
      </c>
      <c r="B70" s="1" t="s">
        <v>72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Last Known Longitude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Longitude of inventor's city on most recent patent</v>
      </c>
    </row>
    <row r="71" spans="1:10" ht="15" customHeight="1" x14ac:dyDescent="0.25">
      <c r="A71" s="1" t="s">
        <v>80</v>
      </c>
      <c r="B71" s="1" t="s">
        <v>72</v>
      </c>
      <c r="C71" s="1" t="s">
        <v>8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Last Known State</v>
      </c>
      <c r="H71" s="32" t="str">
        <f>IF(D71="N","NA",VLOOKUP(A71,Common!$A$2:$C$200,3,FALSE))</f>
        <v>Drop Down Menu</v>
      </c>
      <c r="I71" s="32" t="str">
        <f>IF(D71="N","NA",VLOOKUP(A71,Common!$A$2:$D$200,4,FALSE))</f>
        <v>List of states</v>
      </c>
      <c r="J71" s="32" t="str">
        <f>VLOOKUP(A71,Common!$A$2:$E$199,5, FALSE)</f>
        <v>Inventor's state on most recent patent</v>
      </c>
    </row>
    <row r="72" spans="1:10" ht="15" customHeight="1" x14ac:dyDescent="0.25">
      <c r="A72" s="1" t="s">
        <v>195</v>
      </c>
      <c r="B72" s="1" t="s">
        <v>72</v>
      </c>
      <c r="C72" s="1" t="s">
        <v>31</v>
      </c>
      <c r="D72" s="1" t="s">
        <v>17</v>
      </c>
      <c r="E72" s="1" t="s">
        <v>9</v>
      </c>
      <c r="F72" s="15" t="s">
        <v>9</v>
      </c>
      <c r="G72" s="6" t="str">
        <f>VLOOKUP(A72,Common!$A$2:$B$199,2, FALSE)</f>
        <v>Latitude</v>
      </c>
      <c r="H72" s="32" t="str">
        <f>IF(D72="N","NA",VLOOKUP(A72,Common!$A$2:$C$200,3,FALSE))</f>
        <v>NA</v>
      </c>
      <c r="I72" s="32" t="str">
        <f>IF(D72="N","NA",VLOOKUP(A72,Common!$A$2:$D$200,4,FALSE))</f>
        <v>NA</v>
      </c>
      <c r="J72" s="32" t="str">
        <f>VLOOKUP(A72,Common!$A$2:$E$199,5, FALSE)</f>
        <v>Latitude of inventor's city on a given patent</v>
      </c>
    </row>
    <row r="73" spans="1:10" ht="15" customHeight="1" x14ac:dyDescent="0.25">
      <c r="A73" s="1" t="s">
        <v>208</v>
      </c>
      <c r="B73" s="1" t="s">
        <v>72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Location ID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Unique database ID for a an inventor's location on a given patent</v>
      </c>
    </row>
    <row r="74" spans="1:10" ht="15" customHeight="1" x14ac:dyDescent="0.25">
      <c r="A74" s="1" t="s">
        <v>196</v>
      </c>
      <c r="B74" s="1" t="s">
        <v>72</v>
      </c>
      <c r="C74" s="1" t="s">
        <v>31</v>
      </c>
      <c r="D74" s="1" t="s">
        <v>17</v>
      </c>
      <c r="E74" s="1" t="s">
        <v>9</v>
      </c>
      <c r="F74" s="15" t="s">
        <v>9</v>
      </c>
      <c r="G74" s="6" t="str">
        <f>VLOOKUP(A74,Common!$A$2:$B$199,2, FALSE)</f>
        <v>Longitude</v>
      </c>
      <c r="H74" s="32" t="str">
        <f>IF(D74="N","NA",VLOOKUP(A74,Common!$A$2:$C$200,3,FALSE))</f>
        <v>NA</v>
      </c>
      <c r="I74" s="32" t="str">
        <f>IF(D74="N","NA",VLOOKUP(A74,Common!$A$2:$D$200,4,FALSE))</f>
        <v>NA</v>
      </c>
      <c r="J74" s="32" t="str">
        <f>VLOOKUP(A74,Common!$A$2:$E$199,5, FALSE)</f>
        <v>Longitude of inventor's city on a given patent</v>
      </c>
    </row>
    <row r="75" spans="1:10" ht="15" customHeight="1" x14ac:dyDescent="0.25">
      <c r="A75" s="1" t="s">
        <v>83</v>
      </c>
      <c r="B75" s="1" t="s">
        <v>72</v>
      </c>
      <c r="C75" s="1" t="s">
        <v>23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Sequence</v>
      </c>
      <c r="H75" s="32" t="str">
        <f>IF(D75="N","NA",VLOOKUP(A75,Common!$A$2:$C$200,3,FALSE))</f>
        <v>Open Field, Validation</v>
      </c>
      <c r="I75" s="32" t="str">
        <f>IF(D75="N","NA",VLOOKUP(A75,Common!$A$2:$D$200,4,FALSE))</f>
        <v>NA</v>
      </c>
      <c r="J75" s="32" t="str">
        <f>VLOOKUP(A75,Common!$A$2:$E$199,5, FALSE)</f>
        <v>Order in which an inventor is listed on a patent</v>
      </c>
    </row>
    <row r="76" spans="1:10" ht="15" customHeight="1" x14ac:dyDescent="0.25">
      <c r="A76" s="1" t="s">
        <v>198</v>
      </c>
      <c r="B76" s="1" t="s">
        <v>72</v>
      </c>
      <c r="C76" s="1" t="s">
        <v>8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State</v>
      </c>
      <c r="H76" s="32" t="str">
        <f>IF(D76="N","NA",VLOOKUP(A76,Common!$A$2:$C$200,3,FALSE))</f>
        <v>Drop Down Menu</v>
      </c>
      <c r="I76" s="32" t="str">
        <f>IF(D76="N","NA",VLOOKUP(A76,Common!$A$2:$D$200,4,FALSE))</f>
        <v>List of states</v>
      </c>
      <c r="J76" s="32" t="str">
        <f>VLOOKUP(A76,Common!$A$2:$E$199,5, FALSE)</f>
        <v>Inventor's state on a given patent</v>
      </c>
    </row>
    <row r="77" spans="1:10" ht="15" customHeight="1" x14ac:dyDescent="0.25">
      <c r="A77" s="1" t="s">
        <v>84</v>
      </c>
      <c r="B77" s="1" t="s">
        <v>72</v>
      </c>
      <c r="C77" s="1" t="s">
        <v>23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Total Number of Patents</v>
      </c>
      <c r="H77" s="32" t="str">
        <f>IF(D77="N","NA",VLOOKUP(A77,Common!$A$2:$C$200,3,FALSE))</f>
        <v>Open Field, Validation</v>
      </c>
      <c r="I77" s="32" t="str">
        <f>IF(D77="N","NA",VLOOKUP(A77,Common!$A$2:$D$200,4,FALSE))</f>
        <v>NA</v>
      </c>
      <c r="J77" s="32" t="str">
        <f>VLOOKUP(A77,Common!$A$2:$E$199,5, FALSE)</f>
        <v>Total number of patents associated with a given inventor</v>
      </c>
    </row>
    <row r="78" spans="1:10" ht="15" customHeight="1" x14ac:dyDescent="0.25">
      <c r="A78" s="1" t="s">
        <v>85</v>
      </c>
      <c r="B78" s="1" t="s">
        <v>86</v>
      </c>
      <c r="C78" s="1" t="s">
        <v>11</v>
      </c>
      <c r="D78" s="1" t="s">
        <v>17</v>
      </c>
      <c r="E78" s="1" t="s">
        <v>9</v>
      </c>
      <c r="F78" s="15" t="s">
        <v>9</v>
      </c>
      <c r="G78" s="6" t="str">
        <f>VLOOKUP(A78,Common!$A$2:$B$199,2, FALSE)</f>
        <v>Action Date</v>
      </c>
      <c r="H78" s="32" t="str">
        <f>IF(D78="N","NA",VLOOKUP(A78,Common!$A$2:$C$200,3,FALSE))</f>
        <v>NA</v>
      </c>
      <c r="I78" s="32" t="str">
        <f>IF(D78="N","NA",VLOOKUP(A78,Common!$A$2:$D$200,4,FALSE))</f>
        <v>NA</v>
      </c>
      <c r="J78" s="32" t="str">
        <f>VLOOKUP(A78,Common!$A$2:$E$199,5, FALSE)</f>
        <v>Date an IPC is issued for a patent</v>
      </c>
    </row>
    <row r="79" spans="1:10" ht="15" customHeight="1" x14ac:dyDescent="0.25">
      <c r="A79" s="1" t="s">
        <v>87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Class</v>
      </c>
      <c r="H79" s="32" t="str">
        <f>IF(D79="N","NA",VLOOKUP(A79,Common!$A$2:$C$200,3,FALSE))</f>
        <v>Open Field with link to Data Values</v>
      </c>
      <c r="I79" s="32" t="str">
        <f>IF(D79="N","NA",VLOOKUP(A79,Common!$A$2:$D$200,4,FALSE))</f>
        <v>http://www.wipo.int/export/sites/www/classifications/ipc/en/guide/guide_ipc.pdf</v>
      </c>
      <c r="J79" s="32" t="str">
        <f>VLOOKUP(A79,Common!$A$2:$E$199,5, FALSE)</f>
        <v>Second hierarchial level of the IPC system, sections are subdivided into classes</v>
      </c>
    </row>
    <row r="80" spans="1:10" ht="15" customHeight="1" x14ac:dyDescent="0.25">
      <c r="A80" s="1" t="s">
        <v>88</v>
      </c>
      <c r="B80" s="1" t="s">
        <v>86</v>
      </c>
      <c r="C80" s="1" t="s">
        <v>8</v>
      </c>
      <c r="D80" s="1" t="s">
        <v>17</v>
      </c>
      <c r="E80" s="1" t="s">
        <v>9</v>
      </c>
      <c r="F80" s="15" t="s">
        <v>9</v>
      </c>
      <c r="G80" s="6" t="str">
        <f>VLOOKUP(A80,Common!$A$2:$B$199,2, FALSE)</f>
        <v>Classification Data Source</v>
      </c>
      <c r="H80" s="32" t="str">
        <f>IF(D80="N","NA",VLOOKUP(A80,Common!$A$2:$C$200,3,FALSE))</f>
        <v>NA</v>
      </c>
      <c r="I80" s="32" t="str">
        <f>IF(D80="N","NA",VLOOKUP(A80,Common!$A$2:$D$200,4,FALSE))</f>
        <v>NA</v>
      </c>
      <c r="J80" s="32" t="str">
        <f>VLOOKUP(A80,Common!$A$2:$E$199,5, FALSE)</f>
        <v xml:space="preserve"> “H” defining “Human - Generated”, “M” defining “Machine - Generated” and “G” defining “G enerated via Software”</v>
      </c>
    </row>
    <row r="81" spans="1:10" ht="15" customHeight="1" x14ac:dyDescent="0.25">
      <c r="A81" s="1" t="s">
        <v>89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Classification Value</v>
      </c>
      <c r="H81" s="32" t="str">
        <f>IF(D81="N","NA",VLOOKUP(A81,Common!$A$2:$C$200,3,FALSE))</f>
        <v>Drop Down Menu</v>
      </c>
      <c r="I81" s="32" t="str">
        <f>IF(D81="N","NA",VLOOKUP(A81,Common!$A$2:$D$200,4,FALSE))</f>
        <v>I | N</v>
      </c>
      <c r="J81" s="32" t="str">
        <f>VLOOKUP(A81,Common!$A$2:$E$199,5, FALSE)</f>
        <v>“ I ” defining “invention information” or “N” defining “non - invention information”</v>
      </c>
    </row>
    <row r="82" spans="1:10" ht="15" customHeight="1" x14ac:dyDescent="0.25">
      <c r="A82" s="1" t="s">
        <v>90</v>
      </c>
      <c r="B82" s="1" t="s">
        <v>86</v>
      </c>
      <c r="C82" s="1" t="s">
        <v>11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First Seen Date</v>
      </c>
      <c r="H82" s="32" t="str">
        <f>IF(D82="N","NA",VLOOKUP(A82,Common!$A$2:$C$200,3,FALSE))</f>
        <v>Open Field, No Validation</v>
      </c>
      <c r="I82" s="32" t="str">
        <f>IF(D82="N","NA",VLOOKUP(A82,Common!$A$2:$D$200,4,FALSE))</f>
        <v>NA</v>
      </c>
      <c r="J82" s="32" t="str">
        <f>VLOOKUP(A82,Common!$A$2:$E$199,5, FALSE)</f>
        <v>The date of the earliest patent within a IPC group</v>
      </c>
    </row>
    <row r="83" spans="1:10" ht="15" customHeight="1" x14ac:dyDescent="0.25">
      <c r="A83" s="1" t="s">
        <v>91</v>
      </c>
      <c r="B83" s="1" t="s">
        <v>86</v>
      </c>
      <c r="C83" s="1" t="s">
        <v>11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Last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most recent patent within a IPC group</v>
      </c>
    </row>
    <row r="84" spans="1:10" ht="15" customHeight="1" x14ac:dyDescent="0.25">
      <c r="A84" s="1" t="s">
        <v>92</v>
      </c>
      <c r="B84" s="1" t="s">
        <v>86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Main Group</v>
      </c>
      <c r="H84" s="32" t="str">
        <f>IF(D84="N","NA",VLOOKUP(A84,Common!$A$2:$C$200,3,FALSE))</f>
        <v>Open Field with link to Data Values</v>
      </c>
      <c r="I84" s="32" t="str">
        <f>IF(D84="N","NA",VLOOKUP(A84,Common!$A$2:$D$200,4,FALSE))</f>
        <v>http://www.wipo.int/export/sites/www/classifications/ipc/en/guide/guide_ipc.pdf</v>
      </c>
      <c r="J84" s="32" t="str">
        <f>VLOOKUP(A84,Common!$A$2:$E$199,5, FALSE)</f>
        <v>Subdivisions of the subclass within the IPC system</v>
      </c>
    </row>
    <row r="85" spans="1:10" ht="15" customHeight="1" x14ac:dyDescent="0.25">
      <c r="A85" s="1" t="s">
        <v>93</v>
      </c>
      <c r="B85" s="1" t="s">
        <v>86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Section</v>
      </c>
      <c r="H85" s="32" t="str">
        <f>IF(D85="N","NA",VLOOKUP(A85,Common!$A$2:$C$200,3,FALSE))</f>
        <v>Drop Down Menu</v>
      </c>
      <c r="I85" s="32" t="str">
        <f>IF(D85="N","NA",VLOOKUP(A85,Common!$A$2:$D$200,4,FALSE))</f>
        <v>A | B | C | D | E | F | G | H</v>
      </c>
      <c r="J85" s="32" t="str">
        <f>VLOOKUP(A85,Common!$A$2:$E$199,5,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6" spans="1:10" ht="15" customHeight="1" x14ac:dyDescent="0.25">
      <c r="A86" s="1" t="s">
        <v>95</v>
      </c>
      <c r="B86" s="1" t="s">
        <v>86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Subclass</v>
      </c>
      <c r="H86" s="32" t="str">
        <f>IF(D86="N","NA",VLOOKUP(A86,Common!$A$2:$C$200,3,FALSE))</f>
        <v>Drop Down Menu</v>
      </c>
      <c r="I86" s="32" t="str">
        <f>IF(D86="N","NA",VLOOKUP(A86,Common!$A$2:$D$200,4,FALSE))</f>
        <v xml:space="preserve">A | B | C | D | E | F | G | H | I | J | K | L | M | N | O | P | Q | R | S | T | U | V | W | X | Y | Z </v>
      </c>
      <c r="J86" s="32" t="str">
        <f>VLOOKUP(A86,Common!$A$2:$E$199,5, FALSE)</f>
        <v>Subdivisions of the class within IPC system</v>
      </c>
    </row>
    <row r="87" spans="1:10" ht="15" customHeight="1" x14ac:dyDescent="0.25">
      <c r="A87" s="1" t="s">
        <v>96</v>
      </c>
      <c r="B87" s="1" t="s">
        <v>86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Subgroup</v>
      </c>
      <c r="H87" s="32" t="str">
        <f>IF(D87="N","NA",VLOOKUP(A87,Common!$A$2:$C$200,3,FALSE))</f>
        <v>Open Field with link to Data Values</v>
      </c>
      <c r="I87" s="32" t="str">
        <f>IF(D87="N","NA",VLOOKUP(A87,Common!$A$2:$D$200,4,FALSE))</f>
        <v>http://www.wipo.int/export/sites/www/classifications/ipc/en/guide/guide_ipc.pdf</v>
      </c>
      <c r="J87" s="32" t="str">
        <f>VLOOKUP(A87,Common!$A$2:$E$199,5, FALSE)</f>
        <v>Subdivisions of the main group within the IPC system</v>
      </c>
    </row>
    <row r="88" spans="1:10" ht="15" customHeight="1" x14ac:dyDescent="0.25">
      <c r="A88" s="1" t="s">
        <v>97</v>
      </c>
      <c r="B88" s="1" t="s">
        <v>86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Symbol Position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F | L </v>
      </c>
      <c r="J88" s="32" t="str">
        <f>VLOOKUP(A88,Common!$A$2:$E$199,5,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9" spans="1:10" ht="15" customHeight="1" x14ac:dyDescent="0.25">
      <c r="A89" s="1" t="s">
        <v>98</v>
      </c>
      <c r="B89" s="1" t="s">
        <v>86</v>
      </c>
      <c r="C89" s="1" t="s">
        <v>23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total number of unique assignees on patents within an IPC class.</v>
      </c>
    </row>
    <row r="90" spans="1:10" ht="15" customHeight="1" x14ac:dyDescent="0.25">
      <c r="A90" s="1" t="s">
        <v>99</v>
      </c>
      <c r="B90" s="1" t="s">
        <v>86</v>
      </c>
      <c r="C90" s="1" t="s">
        <v>23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total number of unique inventors on patents within an IPC class</v>
      </c>
    </row>
    <row r="91" spans="1:10" ht="15" customHeight="1" x14ac:dyDescent="0.25">
      <c r="A91" s="1" t="s">
        <v>100</v>
      </c>
      <c r="B91" s="1" t="s">
        <v>86</v>
      </c>
      <c r="C91" s="1" t="s">
        <v>11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Version Indicator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version of the IPC classification system</v>
      </c>
    </row>
    <row r="92" spans="1:10" ht="15" customHeight="1" x14ac:dyDescent="0.25">
      <c r="A92" s="1" t="s">
        <v>101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ht="15" customHeight="1" x14ac:dyDescent="0.25">
      <c r="A93" s="1" t="s">
        <v>103</v>
      </c>
      <c r="B93" s="1" t="s">
        <v>102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ht="15" customHeight="1" x14ac:dyDescent="0.25">
      <c r="A94" s="1" t="s">
        <v>104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ht="15" customHeight="1" x14ac:dyDescent="0.25">
      <c r="A95" s="1" t="s">
        <v>105</v>
      </c>
      <c r="B95" s="1" t="s">
        <v>102</v>
      </c>
      <c r="C95" s="1" t="s">
        <v>11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ht="15" customHeight="1" x14ac:dyDescent="0.25">
      <c r="A96" s="1" t="s">
        <v>106</v>
      </c>
      <c r="B96" s="1" t="s">
        <v>102</v>
      </c>
      <c r="C96" s="1" t="s">
        <v>8</v>
      </c>
      <c r="D96" s="1" t="s">
        <v>9</v>
      </c>
      <c r="E96" s="1" t="s">
        <v>9</v>
      </c>
      <c r="F96" s="15" t="s">
        <v>9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ht="15" customHeight="1" x14ac:dyDescent="0.25">
      <c r="A97" s="1" t="s">
        <v>107</v>
      </c>
      <c r="B97" s="1" t="s">
        <v>102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ht="15" customHeight="1" x14ac:dyDescent="0.25">
      <c r="A98" s="1" t="s">
        <v>108</v>
      </c>
      <c r="B98" s="1" t="s">
        <v>102</v>
      </c>
      <c r="C98" s="1" t="s">
        <v>23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ht="15" customHeight="1" x14ac:dyDescent="0.25">
      <c r="A99" s="1" t="s">
        <v>109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ht="15" customHeight="1" x14ac:dyDescent="0.25">
      <c r="A100" s="1" t="s">
        <v>110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ht="15" customHeight="1" x14ac:dyDescent="0.25">
      <c r="A101" s="1" t="s">
        <v>111</v>
      </c>
      <c r="B101" s="1" t="s">
        <v>112</v>
      </c>
      <c r="C101" s="1" t="s">
        <v>113</v>
      </c>
      <c r="D101" s="1" t="s">
        <v>17</v>
      </c>
      <c r="E101" s="1" t="s">
        <v>9</v>
      </c>
      <c r="F101" s="15" t="s">
        <v>9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ht="15" customHeight="1" x14ac:dyDescent="0.25">
      <c r="A102" s="1" t="s">
        <v>114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ht="15" customHeight="1" x14ac:dyDescent="0.25">
      <c r="A103" s="1" t="s">
        <v>115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ht="15" customHeight="1" x14ac:dyDescent="0.25">
      <c r="A104" s="1" t="s">
        <v>116</v>
      </c>
      <c r="B104" s="1" t="s">
        <v>112</v>
      </c>
      <c r="C104" s="1" t="s">
        <v>11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ht="15" customHeight="1" x14ac:dyDescent="0.25">
      <c r="A105" s="1" t="s">
        <v>118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ht="15" customHeight="1" x14ac:dyDescent="0.25">
      <c r="A106" s="1" t="s">
        <v>119</v>
      </c>
      <c r="B106" s="1" t="s">
        <v>112</v>
      </c>
      <c r="C106" s="1" t="s">
        <v>8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ht="15" customHeight="1" x14ac:dyDescent="0.25">
      <c r="A107" s="1" t="s">
        <v>117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ht="15" customHeight="1" x14ac:dyDescent="0.25">
      <c r="A108" s="1" t="s">
        <v>120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ht="15" customHeight="1" x14ac:dyDescent="0.25">
      <c r="A109" s="1" t="s">
        <v>121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ht="15" customHeight="1" x14ac:dyDescent="0.25">
      <c r="A110" s="1" t="s">
        <v>122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ht="15" customHeight="1" x14ac:dyDescent="0.25">
      <c r="A111" s="1" t="s">
        <v>123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ht="15" customHeight="1" x14ac:dyDescent="0.25">
      <c r="A112" s="1" t="s">
        <v>125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ht="15" customHeight="1" x14ac:dyDescent="0.25">
      <c r="A113" s="1" t="s">
        <v>126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ht="15" customHeight="1" x14ac:dyDescent="0.25">
      <c r="A114" s="1" t="s">
        <v>124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ht="15" customHeight="1" x14ac:dyDescent="0.25">
      <c r="A115" s="1" t="s">
        <v>127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ht="15" customHeight="1" x14ac:dyDescent="0.25">
      <c r="A116" s="1" t="s">
        <v>128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ht="15" customHeight="1" x14ac:dyDescent="0.25">
      <c r="A117" s="1" t="s">
        <v>129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ht="15" customHeight="1" x14ac:dyDescent="0.25">
      <c r="A118" s="1" t="s">
        <v>130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ht="15" customHeight="1" x14ac:dyDescent="0.25">
      <c r="A119" s="1" t="s">
        <v>131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ht="15" customHeight="1" x14ac:dyDescent="0.25">
      <c r="A120" s="1" t="s">
        <v>132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ht="15" customHeight="1" x14ac:dyDescent="0.25">
      <c r="A121" s="1" t="s">
        <v>133</v>
      </c>
      <c r="B121" s="1" t="s">
        <v>112</v>
      </c>
      <c r="C121" s="1" t="s">
        <v>23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Number Cited by US Patents</v>
      </c>
      <c r="H121" s="32" t="str">
        <f>IF(D121="N","NA",VLOOKUP(A121,Common!$A$2:$C$200,3,FALSE))</f>
        <v>Open Field, Validation</v>
      </c>
      <c r="I121" s="32" t="str">
        <f>IF(D121="N","NA",VLOOKUP(A121,Common!$A$2:$D$200,4,FALSE))</f>
        <v>NA</v>
      </c>
      <c r="J121" s="32" t="str">
        <f>VLOOKUP(A121,Common!$A$2:$E$199,5, FALSE)</f>
        <v>The number of times a patent was cited by other US patents</v>
      </c>
    </row>
    <row r="122" spans="1:10" ht="15" customHeight="1" x14ac:dyDescent="0.25">
      <c r="A122" s="1" t="s">
        <v>138</v>
      </c>
      <c r="B122" s="1" t="s">
        <v>112</v>
      </c>
      <c r="C122" s="1" t="s">
        <v>23</v>
      </c>
      <c r="D122" s="1" t="s">
        <v>17</v>
      </c>
      <c r="E122" s="1" t="s">
        <v>9</v>
      </c>
      <c r="F122" s="15" t="s">
        <v>9</v>
      </c>
      <c r="G122" s="6" t="str">
        <f>VLOOKUP(A122,Common!$A$2:$B$199,2, FALSE)</f>
        <v>Number of Claims</v>
      </c>
      <c r="H122" s="32" t="str">
        <f>IF(D122="N","NA",VLOOKUP(A122,Common!$A$2:$C$200,3,FALSE))</f>
        <v>NA</v>
      </c>
      <c r="I122" s="32" t="str">
        <f>IF(D122="N","NA",VLOOKUP(A122,Common!$A$2:$D$200,4,FALSE))</f>
        <v>NA</v>
      </c>
      <c r="J122" s="32" t="str">
        <f>VLOOKUP(A122,Common!$A$2:$E$199,5, FALSE)</f>
        <v>Number of claim statements on patent</v>
      </c>
    </row>
    <row r="123" spans="1:10" ht="15" customHeight="1" x14ac:dyDescent="0.25">
      <c r="A123" s="1" t="s">
        <v>134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of Combined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patents and applications cited by the selected patent. This is the sum of citations of US patents , citations of foreign patents, and US applications.</v>
      </c>
    </row>
    <row r="124" spans="1:10" ht="15" customHeight="1" x14ac:dyDescent="0.25">
      <c r="A124" s="1" t="s">
        <v>135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Foreign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foreign patents that the selected patent cites</v>
      </c>
    </row>
    <row r="125" spans="1:10" ht="15" customHeight="1" x14ac:dyDescent="0.25">
      <c r="A125" s="1" t="s">
        <v>136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US Application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applications that the selected patent cites</v>
      </c>
    </row>
    <row r="126" spans="1:10" ht="15" customHeight="1" x14ac:dyDescent="0.25">
      <c r="A126" s="1" t="s">
        <v>137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US Patent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other US patents that the selected patent cites</v>
      </c>
    </row>
    <row r="127" spans="1:10" ht="15" customHeight="1" x14ac:dyDescent="0.25">
      <c r="A127" s="1" t="s">
        <v>139</v>
      </c>
      <c r="B127" s="1" t="s">
        <v>112</v>
      </c>
      <c r="C127" s="1" t="s">
        <v>8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</v>
      </c>
      <c r="H127" s="32" t="str">
        <f>IF(D127="N","NA",VLOOKUP(A127,Common!$A$2:$C$200,3,FALSE))</f>
        <v>Open Field, No Validation</v>
      </c>
      <c r="I127" s="32" t="str">
        <f>IF(D127="N","NA",VLOOKUP(A127,Common!$A$2:$D$200,4,FALSE))</f>
        <v>NA</v>
      </c>
      <c r="J127" s="32" t="str">
        <f>VLOOKUP(A127,Common!$A$2:$E$199,5, FALSE)</f>
        <v>US Patent number, as assigned by USPTO</v>
      </c>
    </row>
    <row r="128" spans="1:10" ht="15" customHeight="1" x14ac:dyDescent="0.25">
      <c r="A128" s="1" t="s">
        <v>140</v>
      </c>
      <c r="B128" s="1" t="s">
        <v>112</v>
      </c>
      <c r="C128" s="1" t="s">
        <v>23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Processing Time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Time from application date to granted date for a patent</v>
      </c>
    </row>
    <row r="129" spans="1:10" ht="15" customHeight="1" x14ac:dyDescent="0.25">
      <c r="A129" s="1" t="s">
        <v>141</v>
      </c>
      <c r="B129" s="1" t="s">
        <v>112</v>
      </c>
      <c r="C129" s="1" t="s">
        <v>113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Title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Title of the  patent</v>
      </c>
    </row>
    <row r="130" spans="1:10" x14ac:dyDescent="0.25">
      <c r="A130" s="1" t="s">
        <v>142</v>
      </c>
      <c r="B130" s="1" t="s">
        <v>112</v>
      </c>
      <c r="C130" s="1" t="s">
        <v>8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Type</v>
      </c>
      <c r="H130" s="32" t="str">
        <f>IF(D130="N","NA",VLOOKUP(A130,Common!$A$2:$C$200,3,FALSE))</f>
        <v>Drop Down Menu</v>
      </c>
      <c r="I130" s="32" t="str">
        <f>IF(D130="N","NA",VLOOKUP(A130,Common!$A$2:$D$200,4,FALSE))</f>
        <v>NULL | Defensive Publcation | Design | Plant | Reissue | Statutory Invention Registration | TVPP | Utility</v>
      </c>
      <c r="J130" s="32" t="str">
        <f>VLOOKUP(A130,Common!$A$2:$E$199,5, FALSE)</f>
        <v>Category of patent</v>
      </c>
    </row>
    <row r="131" spans="1:10" x14ac:dyDescent="0.25">
      <c r="A131" s="1" t="s">
        <v>143</v>
      </c>
      <c r="B131" s="1" t="s">
        <v>112</v>
      </c>
      <c r="C131" s="1" t="s">
        <v>23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Year</v>
      </c>
      <c r="H131" s="32" t="str">
        <f>IF(D131="N","NA",VLOOKUP(A131,Common!$A$2:$C$200,3,FALSE))</f>
        <v>Open Field, Validation</v>
      </c>
      <c r="I131" s="32" t="str">
        <f>IF(D131="N","NA",VLOOKUP(A131,Common!$A$2:$D$200,4,FALSE))</f>
        <v>NA</v>
      </c>
      <c r="J131" s="32" t="str">
        <f>VLOOKUP(A131,Common!$A$2:$E$199,5, FALSE)</f>
        <v>Year patent was granted</v>
      </c>
    </row>
    <row r="132" spans="1:10" x14ac:dyDescent="0.25">
      <c r="A132" s="1" t="s">
        <v>144</v>
      </c>
      <c r="B132" s="1" t="s">
        <v>145</v>
      </c>
      <c r="C132" s="1" t="s">
        <v>11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First Seen Date</v>
      </c>
      <c r="H132" s="32" t="str">
        <f>IF(D132="N","NA",VLOOKUP(A132,Common!$A$2:$C$200,3,FALSE))</f>
        <v>Open Field, No Validation</v>
      </c>
      <c r="I132" s="32" t="str">
        <f>IF(D132="N","NA",VLOOKUP(A132,Common!$A$2:$D$200,4,FALSE))</f>
        <v>NA</v>
      </c>
      <c r="J132" s="32" t="str">
        <f>VLOOKUP(A132,Common!$A$2:$E$199,5, FALSE)</f>
        <v>The date of the earliest patent within a USPC mainclass</v>
      </c>
    </row>
    <row r="133" spans="1:10" x14ac:dyDescent="0.25">
      <c r="A133" s="1" t="s">
        <v>146</v>
      </c>
      <c r="B133" s="1" t="s">
        <v>145</v>
      </c>
      <c r="C133" s="1" t="s">
        <v>11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Last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most recent patent within a USPC mainclass</v>
      </c>
    </row>
    <row r="134" spans="1:10" x14ac:dyDescent="0.25">
      <c r="A134" s="1" t="s">
        <v>147</v>
      </c>
      <c r="B134" s="1" t="s">
        <v>145</v>
      </c>
      <c r="C134" s="1" t="s">
        <v>8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Mainclass ID</v>
      </c>
      <c r="H134" s="32" t="str">
        <f>IF(D134="N","NA",VLOOKUP(A134,Common!$A$2:$C$200,3,FALSE))</f>
        <v>Open Field with link to Data Values</v>
      </c>
      <c r="I134" s="32" t="str">
        <f>IF(D134="N","NA",VLOOKUP(A134,Common!$A$2:$D$200,4,FALSE))</f>
        <v>http://www.uspto.gov/web/patents/classification/selectbynum.htm</v>
      </c>
      <c r="J134" s="32" t="str">
        <f>VLOOKUP(A134,Common!$A$2:$E$199,5, FALSE)</f>
        <v>ID of the USPC mainclass</v>
      </c>
    </row>
    <row r="135" spans="1:10" x14ac:dyDescent="0.25">
      <c r="A135" s="1" t="s">
        <v>148</v>
      </c>
      <c r="B135" s="1" t="s">
        <v>145</v>
      </c>
      <c r="C135" s="1" t="s">
        <v>8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Mainclass Title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Text describing USPC mainclass</v>
      </c>
    </row>
    <row r="136" spans="1:10" x14ac:dyDescent="0.25">
      <c r="A136" s="1" t="s">
        <v>150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Subclass ID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ID of USPC subclass</v>
      </c>
    </row>
    <row r="137" spans="1:10" x14ac:dyDescent="0.25">
      <c r="A137" s="1" t="s">
        <v>151</v>
      </c>
      <c r="B137" s="1" t="s">
        <v>145</v>
      </c>
      <c r="C137" s="1" t="s">
        <v>8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Subclass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subclass</v>
      </c>
    </row>
    <row r="138" spans="1:10" x14ac:dyDescent="0.25">
      <c r="A138" s="1" t="s">
        <v>152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Total Number of Assignees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total number of unique assignees on patents within a USPC mainclass</v>
      </c>
    </row>
    <row r="139" spans="1:10" x14ac:dyDescent="0.25">
      <c r="A139" s="1" t="s">
        <v>153</v>
      </c>
      <c r="B139" s="1" t="s">
        <v>145</v>
      </c>
      <c r="C139" s="1" t="s">
        <v>23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Total Number of Inventors</v>
      </c>
      <c r="H139" s="32" t="str">
        <f>IF(D139="N","NA",VLOOKUP(A139,Common!$A$2:$C$200,3,FALSE))</f>
        <v>Open Field, Validation</v>
      </c>
      <c r="I139" s="32" t="str">
        <f>IF(D139="N","NA",VLOOKUP(A139,Common!$A$2:$D$200,4,FALSE))</f>
        <v>NA</v>
      </c>
      <c r="J139" s="32" t="str">
        <f>VLOOKUP(A139,Common!$A$2:$E$199,5, FALSE)</f>
        <v>The total number of unique inventors on patents  within a USPC mainclass</v>
      </c>
    </row>
    <row r="140" spans="1:10" x14ac:dyDescent="0.25">
      <c r="A140" s="1" t="s">
        <v>154</v>
      </c>
      <c r="B140" s="1" t="s">
        <v>145</v>
      </c>
      <c r="C140" s="1" t="s">
        <v>23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Total Number of Patents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patents within a USPC mainclass</v>
      </c>
    </row>
    <row r="141" spans="1:10" x14ac:dyDescent="0.25">
      <c r="J141" s="13"/>
    </row>
  </sheetData>
  <autoFilter ref="A1:I140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64" zoomScaleNormal="100" workbookViewId="0">
      <selection activeCell="A77" sqref="A77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5" t="s">
        <v>9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5" t="s">
        <v>9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5" t="s">
        <v>9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5" t="s">
        <v>9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5" t="s">
        <v>9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s="32" customFormat="1" x14ac:dyDescent="0.25">
      <c r="A56" s="15" t="s">
        <v>554</v>
      </c>
      <c r="B56" s="15" t="s">
        <v>57</v>
      </c>
      <c r="C56" s="15" t="s">
        <v>23</v>
      </c>
      <c r="D56" s="15" t="s">
        <v>9</v>
      </c>
      <c r="E56" s="15" t="s">
        <v>9</v>
      </c>
      <c r="F56" s="15" t="s">
        <v>9</v>
      </c>
      <c r="G56" s="32" t="str">
        <f>VLOOKUP(A56,Common!$A$2:$B$199,2, FALSE)</f>
        <v>Number of Patents for CPC Subsection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The number of patents within a CPC subsection for a given inventor</v>
      </c>
    </row>
    <row r="57" spans="1:10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x14ac:dyDescent="0.25">
      <c r="A60" s="1" t="s">
        <v>71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First Name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First name of the inventor</v>
      </c>
    </row>
    <row r="61" spans="1:10" x14ac:dyDescent="0.25">
      <c r="A61" s="1" t="s">
        <v>73</v>
      </c>
      <c r="B61" s="1" t="s">
        <v>72</v>
      </c>
      <c r="C61" s="1" t="s">
        <v>11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First Seen Date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The earliest grant date for all an inventor's patents</v>
      </c>
    </row>
    <row r="62" spans="1:10" x14ac:dyDescent="0.25">
      <c r="A62" s="1" t="s">
        <v>74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ID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Unique ID for an inventor assigned by disambiguation algorithm</v>
      </c>
    </row>
    <row r="63" spans="1:10" x14ac:dyDescent="0.25">
      <c r="A63" s="1" t="s">
        <v>75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Last Known City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Inventor's city on most recent patent</v>
      </c>
    </row>
    <row r="64" spans="1:10" x14ac:dyDescent="0.25">
      <c r="A64" s="1" t="s">
        <v>76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Last Known Country</v>
      </c>
      <c r="H64" s="32" t="str">
        <f>IF(D64="N","NA",VLOOKUP(A64,Common!$A$2:$C$200,3,FALSE))</f>
        <v>Drop Down Menu</v>
      </c>
      <c r="I64" s="32" t="str">
        <f>IF(D64="N","NA",VLOOKUP(A64,Common!$A$2:$D$200,4,FALSE))</f>
        <v>List of states</v>
      </c>
      <c r="J64" s="32" t="str">
        <f>VLOOKUP(A64,Common!$A$2:$E$199,5, FALSE)</f>
        <v>Inventor's country on most recent patent</v>
      </c>
    </row>
    <row r="65" spans="1:10" x14ac:dyDescent="0.25">
      <c r="A65" s="1" t="s">
        <v>77</v>
      </c>
      <c r="B65" s="1" t="s">
        <v>72</v>
      </c>
      <c r="C65" s="1" t="s">
        <v>31</v>
      </c>
      <c r="D65" s="1" t="s">
        <v>17</v>
      </c>
      <c r="E65" s="1" t="s">
        <v>9</v>
      </c>
      <c r="F65" s="15" t="s">
        <v>9</v>
      </c>
      <c r="G65" s="6" t="str">
        <f>VLOOKUP(A65,Common!$A$2:$B$199,2, FALSE)</f>
        <v>Last Known Latitude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Latitude of inventor's city on most recent patent</v>
      </c>
    </row>
    <row r="66" spans="1:10" x14ac:dyDescent="0.25">
      <c r="A66" s="1" t="s">
        <v>78</v>
      </c>
      <c r="B66" s="1" t="s">
        <v>72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Known Location ID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Unique database ID for a an inventor's most recent location</v>
      </c>
    </row>
    <row r="67" spans="1:10" x14ac:dyDescent="0.25">
      <c r="A67" s="1" t="s">
        <v>79</v>
      </c>
      <c r="B67" s="1" t="s">
        <v>72</v>
      </c>
      <c r="C67" s="1" t="s">
        <v>31</v>
      </c>
      <c r="D67" s="1" t="s">
        <v>17</v>
      </c>
      <c r="E67" s="1" t="s">
        <v>9</v>
      </c>
      <c r="F67" s="15" t="s">
        <v>9</v>
      </c>
      <c r="G67" s="6" t="str">
        <f>VLOOKUP(A67,Common!$A$2:$B$199,2, FALSE)</f>
        <v>Last Known Longitude</v>
      </c>
      <c r="H67" s="32" t="str">
        <f>IF(D67="N","NA",VLOOKUP(A67,Common!$A$2:$C$200,3,FALSE))</f>
        <v>NA</v>
      </c>
      <c r="I67" s="32" t="str">
        <f>IF(D67="N","NA",VLOOKUP(A67,Common!$A$2:$D$200,4,FALSE))</f>
        <v>NA</v>
      </c>
      <c r="J67" s="32" t="str">
        <f>VLOOKUP(A67,Common!$A$2:$E$199,5, FALSE)</f>
        <v>Longitude of inventor's city on most recent patent</v>
      </c>
    </row>
    <row r="68" spans="1:10" x14ac:dyDescent="0.25">
      <c r="A68" s="1" t="s">
        <v>80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Known State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state on most recent patent</v>
      </c>
    </row>
    <row r="69" spans="1:10" x14ac:dyDescent="0.25">
      <c r="A69" s="1" t="s">
        <v>81</v>
      </c>
      <c r="B69" s="1" t="s">
        <v>72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Last Name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Last name of inventor</v>
      </c>
    </row>
    <row r="70" spans="1:10" x14ac:dyDescent="0.25">
      <c r="A70" s="1" t="s">
        <v>82</v>
      </c>
      <c r="B70" s="1" t="s">
        <v>72</v>
      </c>
      <c r="C70" s="1" t="s">
        <v>11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Last Seen Date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The most recent date for all an inventor's patents</v>
      </c>
    </row>
    <row r="71" spans="1:10" x14ac:dyDescent="0.25">
      <c r="A71" s="1" t="s">
        <v>84</v>
      </c>
      <c r="B71" s="1" t="s">
        <v>72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Patents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Total number of patents associated with a given inventor</v>
      </c>
    </row>
    <row r="72" spans="1:10" x14ac:dyDescent="0.25">
      <c r="A72" s="1" t="s">
        <v>85</v>
      </c>
      <c r="B72" s="1" t="s">
        <v>86</v>
      </c>
      <c r="C72" s="1" t="s">
        <v>11</v>
      </c>
      <c r="D72" s="1" t="s">
        <v>17</v>
      </c>
      <c r="E72" s="1" t="s">
        <v>9</v>
      </c>
      <c r="F72" s="15" t="s">
        <v>9</v>
      </c>
      <c r="G72" s="6" t="str">
        <f>VLOOKUP(A72,Common!$A$2:$B$199,2, FALSE)</f>
        <v>Action Date</v>
      </c>
      <c r="H72" s="32" t="str">
        <f>IF(D72="N","NA",VLOOKUP(A72,Common!$A$2:$C$200,3,FALSE))</f>
        <v>NA</v>
      </c>
      <c r="I72" s="32" t="str">
        <f>IF(D72="N","NA",VLOOKUP(A72,Common!$A$2:$D$200,4,FALSE))</f>
        <v>NA</v>
      </c>
      <c r="J72" s="32" t="str">
        <f>VLOOKUP(A72,Common!$A$2:$E$199,5, FALSE)</f>
        <v>Date an IPC is issued for a patent</v>
      </c>
    </row>
    <row r="73" spans="1:10" x14ac:dyDescent="0.25">
      <c r="A73" s="1" t="s">
        <v>87</v>
      </c>
      <c r="B73" s="1" t="s">
        <v>86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Class</v>
      </c>
      <c r="H73" s="32" t="str">
        <f>IF(D73="N","NA",VLOOKUP(A73,Common!$A$2:$C$200,3,FALSE))</f>
        <v>Open Field with link to Data Values</v>
      </c>
      <c r="I73" s="32" t="str">
        <f>IF(D73="N","NA",VLOOKUP(A73,Common!$A$2:$D$200,4,FALSE))</f>
        <v>http://www.wipo.int/export/sites/www/classifications/ipc/en/guide/guide_ipc.pdf</v>
      </c>
      <c r="J73" s="32" t="str">
        <f>VLOOKUP(A73,Common!$A$2:$E$199,5, FALSE)</f>
        <v>Second hierarchial level of the IPC system, sections are subdivided into classes</v>
      </c>
    </row>
    <row r="74" spans="1:10" x14ac:dyDescent="0.25">
      <c r="A74" s="1" t="s">
        <v>88</v>
      </c>
      <c r="B74" s="1" t="s">
        <v>86</v>
      </c>
      <c r="C74" s="1" t="s">
        <v>8</v>
      </c>
      <c r="D74" s="1" t="s">
        <v>17</v>
      </c>
      <c r="E74" s="1" t="s">
        <v>9</v>
      </c>
      <c r="F74" s="15" t="s">
        <v>9</v>
      </c>
      <c r="G74" s="6" t="str">
        <f>VLOOKUP(A74,Common!$A$2:$B$199,2, FALSE)</f>
        <v>Classification Data Source</v>
      </c>
      <c r="H74" s="32" t="str">
        <f>IF(D74="N","NA",VLOOKUP(A74,Common!$A$2:$C$200,3,FALSE))</f>
        <v>NA</v>
      </c>
      <c r="I74" s="32" t="str">
        <f>IF(D74="N","NA",VLOOKUP(A74,Common!$A$2:$D$200,4,FALSE))</f>
        <v>NA</v>
      </c>
      <c r="J74" s="32" t="str">
        <f>VLOOKUP(A74,Common!$A$2:$E$199,5, FALSE)</f>
        <v xml:space="preserve"> “H” defining “Human - Generated”, “M” defining “Machine - Generated” and “G” defining “G enerated via Software”</v>
      </c>
    </row>
    <row r="75" spans="1:10" x14ac:dyDescent="0.25">
      <c r="A75" s="1" t="s">
        <v>89</v>
      </c>
      <c r="B75" s="1" t="s">
        <v>86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Classification Value</v>
      </c>
      <c r="H75" s="32" t="str">
        <f>IF(D75="N","NA",VLOOKUP(A75,Common!$A$2:$C$200,3,FALSE))</f>
        <v>Drop Down Menu</v>
      </c>
      <c r="I75" s="32" t="str">
        <f>IF(D75="N","NA",VLOOKUP(A75,Common!$A$2:$D$200,4,FALSE))</f>
        <v>I | N</v>
      </c>
      <c r="J75" s="32" t="str">
        <f>VLOOKUP(A75,Common!$A$2:$E$199,5, FALSE)</f>
        <v>“ I ” defining “invention information” or “N” defining “non - invention information”</v>
      </c>
    </row>
    <row r="76" spans="1:10" x14ac:dyDescent="0.25">
      <c r="A76" s="1" t="s">
        <v>90</v>
      </c>
      <c r="B76" s="1" t="s">
        <v>86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IPC group</v>
      </c>
    </row>
    <row r="77" spans="1:10" x14ac:dyDescent="0.25">
      <c r="A77" s="1" t="s">
        <v>91</v>
      </c>
      <c r="B77" s="1" t="s">
        <v>86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IPC group</v>
      </c>
    </row>
    <row r="78" spans="1:10" x14ac:dyDescent="0.25">
      <c r="A78" s="1" t="s">
        <v>92</v>
      </c>
      <c r="B78" s="1" t="s">
        <v>86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Main 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subclass within the IPC system</v>
      </c>
    </row>
    <row r="79" spans="1:10" x14ac:dyDescent="0.25">
      <c r="A79" s="1" t="s">
        <v>93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Section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>A | B | C | D | E | F | G | H</v>
      </c>
      <c r="J79" s="32" t="str">
        <f>VLOOKUP(A79,Common!$A$2:$E$199,5,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0" spans="1:10" x14ac:dyDescent="0.25">
      <c r="A80" s="1" t="s">
        <v>95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Subclass</v>
      </c>
      <c r="H80" s="32" t="str">
        <f>IF(D80="N","NA",VLOOKUP(A80,Common!$A$2:$C$200,3,FALSE))</f>
        <v>Drop Down Menu</v>
      </c>
      <c r="I80" s="32" t="str">
        <f>IF(D80="N","NA",VLOOKUP(A80,Common!$A$2:$D$200,4,FALSE))</f>
        <v xml:space="preserve">A | B | C | D | E | F | G | H | I | J | K | L | M | N | O | P | Q | R | S | T | U | V | W | X | Y | Z </v>
      </c>
      <c r="J80" s="32" t="str">
        <f>VLOOKUP(A80,Common!$A$2:$E$199,5, FALSE)</f>
        <v>Subdivisions of the class within IPC system</v>
      </c>
    </row>
    <row r="81" spans="1:10" x14ac:dyDescent="0.25">
      <c r="A81" s="1" t="s">
        <v>96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Subgroup</v>
      </c>
      <c r="H81" s="32" t="str">
        <f>IF(D81="N","NA",VLOOKUP(A81,Common!$A$2:$C$200,3,FALSE))</f>
        <v>Open Field with link to Data Values</v>
      </c>
      <c r="I81" s="32" t="str">
        <f>IF(D81="N","NA",VLOOKUP(A81,Common!$A$2:$D$200,4,FALSE))</f>
        <v>http://www.wipo.int/export/sites/www/classifications/ipc/en/guide/guide_ipc.pdf</v>
      </c>
      <c r="J81" s="32" t="str">
        <f>VLOOKUP(A81,Common!$A$2:$E$199,5, FALSE)</f>
        <v>Subdivisions of the main group within the IPC system</v>
      </c>
    </row>
    <row r="82" spans="1:10" x14ac:dyDescent="0.25">
      <c r="A82" s="1" t="s">
        <v>97</v>
      </c>
      <c r="B82" s="1" t="s">
        <v>86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Symbol Position</v>
      </c>
      <c r="H82" s="32" t="str">
        <f>IF(D82="N","NA",VLOOKUP(A82,Common!$A$2:$C$200,3,FALSE))</f>
        <v>Drop Down Menu</v>
      </c>
      <c r="I82" s="32" t="str">
        <f>IF(D82="N","NA",VLOOKUP(A82,Common!$A$2:$D$200,4,FALSE))</f>
        <v xml:space="preserve">F | L </v>
      </c>
      <c r="J82" s="32" t="str">
        <f>VLOOKUP(A82,Common!$A$2:$E$199,5,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3" spans="1:10" x14ac:dyDescent="0.25">
      <c r="A83" s="1" t="s">
        <v>98</v>
      </c>
      <c r="B83" s="1" t="s">
        <v>86</v>
      </c>
      <c r="C83" s="1" t="s">
        <v>23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Total Number of Assignees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assignees on patents within an IPC class.</v>
      </c>
    </row>
    <row r="84" spans="1:10" x14ac:dyDescent="0.25">
      <c r="A84" s="1" t="s">
        <v>99</v>
      </c>
      <c r="B84" s="1" t="s">
        <v>86</v>
      </c>
      <c r="C84" s="1" t="s">
        <v>23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Total Number of Inventors</v>
      </c>
      <c r="H84" s="32" t="str">
        <f>IF(D84="N","NA",VLOOKUP(A84,Common!$A$2:$C$200,3,FALSE))</f>
        <v>Open Field, Validation</v>
      </c>
      <c r="I84" s="32" t="str">
        <f>IF(D84="N","NA",VLOOKUP(A84,Common!$A$2:$D$200,4,FALSE))</f>
        <v>NA</v>
      </c>
      <c r="J84" s="32" t="str">
        <f>VLOOKUP(A84,Common!$A$2:$E$199,5, FALSE)</f>
        <v>The total number of unique inventors on patents within an IPC class</v>
      </c>
    </row>
    <row r="85" spans="1:10" x14ac:dyDescent="0.25">
      <c r="A85" s="1" t="s">
        <v>100</v>
      </c>
      <c r="B85" s="1" t="s">
        <v>86</v>
      </c>
      <c r="C85" s="1" t="s">
        <v>11</v>
      </c>
      <c r="D85" s="1" t="s">
        <v>17</v>
      </c>
      <c r="E85" s="1" t="s">
        <v>9</v>
      </c>
      <c r="F85" s="15" t="s">
        <v>9</v>
      </c>
      <c r="G85" s="6" t="str">
        <f>VLOOKUP(A85,Common!$A$2:$B$199,2, FALSE)</f>
        <v>Version Indicator</v>
      </c>
      <c r="H85" s="32" t="str">
        <f>IF(D85="N","NA",VLOOKUP(A85,Common!$A$2:$C$200,3,FALSE))</f>
        <v>NA</v>
      </c>
      <c r="I85" s="32" t="str">
        <f>IF(D85="N","NA",VLOOKUP(A85,Common!$A$2:$D$200,4,FALSE))</f>
        <v>NA</v>
      </c>
      <c r="J85" s="32" t="str">
        <f>VLOOKUP(A85,Common!$A$2:$E$199,5, FALSE)</f>
        <v>The version of the IPC classification system</v>
      </c>
    </row>
    <row r="86" spans="1:10" x14ac:dyDescent="0.25">
      <c r="A86" s="1" t="s">
        <v>182</v>
      </c>
      <c r="B86" s="1" t="s">
        <v>183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City associated with a location</v>
      </c>
    </row>
    <row r="87" spans="1:10" x14ac:dyDescent="0.25">
      <c r="A87" s="1" t="s">
        <v>184</v>
      </c>
      <c r="B87" s="1" t="s">
        <v>183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Country associated with a location</v>
      </c>
    </row>
    <row r="88" spans="1:10" x14ac:dyDescent="0.25">
      <c r="A88" s="1" t="s">
        <v>185</v>
      </c>
      <c r="B88" s="1" t="s">
        <v>183</v>
      </c>
      <c r="C88" s="1" t="s">
        <v>31</v>
      </c>
      <c r="D88" s="1" t="s">
        <v>17</v>
      </c>
      <c r="E88" s="1" t="s">
        <v>9</v>
      </c>
      <c r="F88" s="15" t="s">
        <v>9</v>
      </c>
      <c r="G88" s="6" t="str">
        <f>VLOOKUP(A88,Common!$A$2:$B$199,2, FALSE)</f>
        <v>Latitude</v>
      </c>
      <c r="H88" s="32" t="str">
        <f>IF(D88="N","NA",VLOOKUP(A88,Common!$A$2:$C$200,3,FALSE))</f>
        <v>NA</v>
      </c>
      <c r="I88" s="32" t="str">
        <f>IF(D88="N","NA",VLOOKUP(A88,Common!$A$2:$D$200,4,FALSE))</f>
        <v>NA</v>
      </c>
      <c r="J88" s="32" t="str">
        <f>VLOOKUP(A88,Common!$A$2:$E$199,5, FALSE)</f>
        <v>Latitude associated with a location</v>
      </c>
    </row>
    <row r="89" spans="1:10" x14ac:dyDescent="0.25">
      <c r="A89" s="1" t="s">
        <v>186</v>
      </c>
      <c r="B89" s="1" t="s">
        <v>183</v>
      </c>
      <c r="C89" s="1" t="s">
        <v>8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Location ID</v>
      </c>
      <c r="H89" s="32" t="str">
        <f>IF(D89="N","NA",VLOOKUP(A89,Common!$A$2:$C$200,3,FALSE))</f>
        <v>Open Field, No Validation</v>
      </c>
      <c r="I89" s="32" t="str">
        <f>IF(D89="N","NA",VLOOKUP(A89,Common!$A$2:$D$200,4,FALSE))</f>
        <v>NA</v>
      </c>
      <c r="J89" s="32" t="str">
        <f>VLOOKUP(A89,Common!$A$2:$E$199,5, FALSE)</f>
        <v>Disambiguated Location ID generated by the disambiguation algorithm</v>
      </c>
    </row>
    <row r="90" spans="1:10" x14ac:dyDescent="0.25">
      <c r="A90" s="1" t="s">
        <v>187</v>
      </c>
      <c r="B90" s="1" t="s">
        <v>183</v>
      </c>
      <c r="C90" s="1" t="s">
        <v>31</v>
      </c>
      <c r="D90" s="1" t="s">
        <v>17</v>
      </c>
      <c r="E90" s="1" t="s">
        <v>9</v>
      </c>
      <c r="F90" s="15" t="s">
        <v>9</v>
      </c>
      <c r="G90" s="6" t="str">
        <f>VLOOKUP(A90,Common!$A$2:$B$199,2, FALSE)</f>
        <v>Longitude</v>
      </c>
      <c r="H90" s="32" t="str">
        <f>IF(D90="N","NA",VLOOKUP(A90,Common!$A$2:$C$200,3,FALSE))</f>
        <v>NA</v>
      </c>
      <c r="I90" s="32" t="str">
        <f>IF(D90="N","NA",VLOOKUP(A90,Common!$A$2:$D$200,4,FALSE))</f>
        <v>NA</v>
      </c>
      <c r="J90" s="32" t="str">
        <f>VLOOKUP(A90,Common!$A$2:$E$199,5, FALSE)</f>
        <v>Longitude associated with the selected location</v>
      </c>
    </row>
    <row r="91" spans="1:10" x14ac:dyDescent="0.25">
      <c r="A91" s="1" t="s">
        <v>188</v>
      </c>
      <c r="B91" s="1" t="s">
        <v>183</v>
      </c>
      <c r="C91" s="1" t="s">
        <v>8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State</v>
      </c>
      <c r="H91" s="32" t="str">
        <f>IF(D91="N","NA",VLOOKUP(A91,Common!$A$2:$C$200,3,FALSE))</f>
        <v>Drop Down Menu</v>
      </c>
      <c r="I91" s="32" t="str">
        <f>IF(D91="N","NA",VLOOKUP(A91,Common!$A$2:$D$200,4,FALSE))</f>
        <v>List of states</v>
      </c>
      <c r="J91" s="32" t="str">
        <f>VLOOKUP(A91,Common!$A$2:$E$199,5, FALSE)</f>
        <v>State assocaited with a location</v>
      </c>
    </row>
    <row r="92" spans="1:10" x14ac:dyDescent="0.25">
      <c r="A92" s="1" t="s">
        <v>101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s="1" t="s">
        <v>103</v>
      </c>
      <c r="B93" s="1" t="s">
        <v>102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s="1" t="s">
        <v>104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s="1" t="s">
        <v>105</v>
      </c>
      <c r="B95" s="1" t="s">
        <v>102</v>
      </c>
      <c r="C95" s="1" t="s">
        <v>11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s="32" customFormat="1" x14ac:dyDescent="0.25">
      <c r="A96" s="15" t="s">
        <v>557</v>
      </c>
      <c r="B96" s="15" t="s">
        <v>102</v>
      </c>
      <c r="C96" s="15" t="s">
        <v>23</v>
      </c>
      <c r="D96" s="15" t="s">
        <v>9</v>
      </c>
      <c r="E96" s="15" t="s">
        <v>9</v>
      </c>
      <c r="F96" s="15" t="s">
        <v>9</v>
      </c>
      <c r="G96" s="32" t="str">
        <f>VLOOKUP(A96,Common!$A$2:$B$199,2, FALSE)</f>
        <v>Number of Patents for NBER Subcategory</v>
      </c>
      <c r="H96" s="32" t="str">
        <f>IF(D96="N","NA",VLOOKUP(A96,Common!$A$2:$C$200,3,FALSE))</f>
        <v>Open Field, Validation</v>
      </c>
      <c r="I96" s="32" t="str">
        <f>IF(D96="N","NA",VLOOKUP(A96,Common!$A$2:$D$200,4,FALSE))</f>
        <v>NA</v>
      </c>
      <c r="J96" s="32" t="str">
        <f>VLOOKUP(A96,Common!$A$2:$E$199,5, FALSE)</f>
        <v>The number of patents within a NBER subcategory for a given inventor</v>
      </c>
    </row>
    <row r="97" spans="1:10" x14ac:dyDescent="0.25">
      <c r="A97" s="1" t="s">
        <v>106</v>
      </c>
      <c r="B97" s="1" t="s">
        <v>102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Subcategory ID</v>
      </c>
      <c r="H97" s="32" t="str">
        <f>IF(D97="N","NA",VLOOKUP(A97,Common!$A$2:$C$200,3,FALSE))</f>
        <v>Drop Down Menu</v>
      </c>
      <c r="I97" s="32" t="str">
        <f>IF(D97="N","NA",VLOOKUP(A97,Common!$A$2:$D$200,4,FALSE))</f>
        <v>'11 | 12 | 13 | 14 | 15 | 19 | 21 | 22 | 23 | 24 | 25 | 31 | 32 | 33 | 39 | 41 | 42 | 43 | 44 | 45 | 46 | 49 | 51 | 52 | 53 | 54 | 55 | 59 | 61 | 62 | 63 | 64 | 65 | 66 | 67 | 68 | 69 | 70'</v>
      </c>
      <c r="J97" s="32" t="str">
        <f>VLOOKUP(A97,Common!$A$2:$E$199,5, FALSE)</f>
        <v>NBER subcategory ID (See nber_subcategory_title for details)</v>
      </c>
    </row>
    <row r="98" spans="1:10" x14ac:dyDescent="0.25">
      <c r="A98" s="1" t="s">
        <v>107</v>
      </c>
      <c r="B98" s="1" t="s">
        <v>102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Subcategory Title</v>
      </c>
      <c r="H98" s="32" t="str">
        <f>IF(D98="N","NA",VLOOKUP(A98,Common!$A$2:$C$200,3,FALSE))</f>
        <v>Drop Down Menu</v>
      </c>
      <c r="I98" s="32" t="str">
        <f>IF(D98="N","NA",VLOOKUP(A98,Common!$A$2:$D$200,4,FALSE))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8" s="32" t="str">
        <f>VLOOKUP(A98,Common!$A$2:$E$199,5, FALSE)</f>
        <v>Description of NBER subcategory</v>
      </c>
    </row>
    <row r="99" spans="1:10" x14ac:dyDescent="0.25">
      <c r="A99" s="1" t="s">
        <v>108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Assignees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assignees on patents within a NBER subcategory</v>
      </c>
    </row>
    <row r="100" spans="1:10" x14ac:dyDescent="0.25">
      <c r="A100" s="1" t="s">
        <v>109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Inventors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inventors on patents within a NBER subcategory</v>
      </c>
    </row>
    <row r="101" spans="1:10" x14ac:dyDescent="0.25">
      <c r="A101" s="1" t="s">
        <v>110</v>
      </c>
      <c r="B101" s="1" t="s">
        <v>102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Total Number of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patents within a NBER subcategory</v>
      </c>
    </row>
    <row r="102" spans="1:10" x14ac:dyDescent="0.25">
      <c r="A102" s="1" t="s">
        <v>111</v>
      </c>
      <c r="B102" s="1" t="s">
        <v>112</v>
      </c>
      <c r="C102" s="1" t="s">
        <v>113</v>
      </c>
      <c r="D102" s="1" t="s">
        <v>17</v>
      </c>
      <c r="E102" s="1" t="s">
        <v>9</v>
      </c>
      <c r="F102" s="15" t="s">
        <v>9</v>
      </c>
      <c r="G102" s="6" t="str">
        <f>VLOOKUP(A102,Common!$A$2:$B$199,2, FALSE)</f>
        <v>Abstract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Abtract associated with the patent</v>
      </c>
    </row>
    <row r="103" spans="1:10" x14ac:dyDescent="0.25">
      <c r="A103" s="1" t="s">
        <v>115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s="1" t="s">
        <v>116</v>
      </c>
      <c r="B104" s="1" t="s">
        <v>112</v>
      </c>
      <c r="C104" s="1" t="s">
        <v>11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s="1" t="s">
        <v>118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s="1" t="s">
        <v>119</v>
      </c>
      <c r="B106" s="1" t="s">
        <v>112</v>
      </c>
      <c r="C106" s="1" t="s">
        <v>8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s="1" t="s">
        <v>117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s="1" t="s">
        <v>120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s="1" t="s">
        <v>121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s="1" t="s">
        <v>122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s="1" t="s">
        <v>123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s="1" t="s">
        <v>125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s="1" t="s">
        <v>126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s="1" t="s">
        <v>124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s="1" t="s">
        <v>127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s="1" t="s">
        <v>128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s="1" t="s">
        <v>129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s="1" t="s">
        <v>130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s="1" t="s">
        <v>131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132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s="1" t="s">
        <v>139</v>
      </c>
      <c r="B121" s="1" t="s">
        <v>112</v>
      </c>
      <c r="C121" s="1" t="s">
        <v>8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s="1" t="s">
        <v>133</v>
      </c>
      <c r="B122" s="1" t="s">
        <v>112</v>
      </c>
      <c r="C122" s="1" t="s">
        <v>23</v>
      </c>
      <c r="D122" s="1" t="s">
        <v>9</v>
      </c>
      <c r="E122" s="1" t="s">
        <v>9</v>
      </c>
      <c r="F122" s="15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s="1" t="s">
        <v>138</v>
      </c>
      <c r="B123" s="1" t="s">
        <v>112</v>
      </c>
      <c r="C123" s="1" t="s">
        <v>23</v>
      </c>
      <c r="D123" s="1" t="s">
        <v>17</v>
      </c>
      <c r="E123" s="1" t="s">
        <v>9</v>
      </c>
      <c r="F123" s="15" t="s">
        <v>9</v>
      </c>
      <c r="G123" s="6" t="str">
        <f>VLOOKUP(A123,Common!$A$2:$B$199,2, FALSE)</f>
        <v>Number of Claims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Number of claim statements on patent</v>
      </c>
    </row>
    <row r="124" spans="1:10" x14ac:dyDescent="0.25">
      <c r="A124" s="1" t="s">
        <v>134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Combined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patents and applications cited by the selected patent. This is the sum of citations of US patents , citations of foreign patents, and US applications.</v>
      </c>
    </row>
    <row r="125" spans="1:10" x14ac:dyDescent="0.25">
      <c r="A125" s="1" t="s">
        <v>135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Foreign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foreign patents that the selected patent cites</v>
      </c>
    </row>
    <row r="126" spans="1:10" x14ac:dyDescent="0.25">
      <c r="A126" s="1" t="s">
        <v>136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US Application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applications that the selected patent cites</v>
      </c>
    </row>
    <row r="127" spans="1:10" x14ac:dyDescent="0.25">
      <c r="A127" s="1" t="s">
        <v>137</v>
      </c>
      <c r="B127" s="1" t="s">
        <v>112</v>
      </c>
      <c r="C127" s="1" t="s">
        <v>23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 of US Patent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other US patents that the selected patent cites</v>
      </c>
    </row>
    <row r="128" spans="1:10" x14ac:dyDescent="0.25">
      <c r="A128" s="1" t="s">
        <v>141</v>
      </c>
      <c r="B128" s="1" t="s">
        <v>112</v>
      </c>
      <c r="C128" s="1" t="s">
        <v>113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Title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Title of the  patent</v>
      </c>
    </row>
    <row r="129" spans="1:10" x14ac:dyDescent="0.25">
      <c r="A129" s="1" t="s">
        <v>142</v>
      </c>
      <c r="B129" s="1" t="s">
        <v>112</v>
      </c>
      <c r="C129" s="1" t="s">
        <v>8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Type</v>
      </c>
      <c r="H129" s="32" t="str">
        <f>IF(D129="N","NA",VLOOKUP(A129,Common!$A$2:$C$200,3,FALSE))</f>
        <v>Drop Down Menu</v>
      </c>
      <c r="I129" s="32" t="str">
        <f>IF(D129="N","NA",VLOOKUP(A129,Common!$A$2:$D$200,4,FALSE))</f>
        <v>NULL | Defensive Publcation | Design | Plant | Reissue | Statutory Invention Registration | TVPP | Utility</v>
      </c>
      <c r="J129" s="32" t="str">
        <f>VLOOKUP(A129,Common!$A$2:$E$199,5, FALSE)</f>
        <v>Category of patent</v>
      </c>
    </row>
    <row r="130" spans="1:10" x14ac:dyDescent="0.25">
      <c r="A130" s="1" t="s">
        <v>144</v>
      </c>
      <c r="B130" s="1" t="s">
        <v>145</v>
      </c>
      <c r="C130" s="1" t="s">
        <v>11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First Seen Date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The date of the earliest patent within a USPC mainclass</v>
      </c>
    </row>
    <row r="131" spans="1:10" x14ac:dyDescent="0.25">
      <c r="A131" s="1" t="s">
        <v>146</v>
      </c>
      <c r="B131" s="1" t="s">
        <v>145</v>
      </c>
      <c r="C131" s="1" t="s">
        <v>11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Last Seen Date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The date of the most recent patent within a USPC mainclass</v>
      </c>
    </row>
    <row r="132" spans="1:10" x14ac:dyDescent="0.25">
      <c r="A132" s="1" t="s">
        <v>147</v>
      </c>
      <c r="B132" s="1" t="s">
        <v>145</v>
      </c>
      <c r="C132" s="1" t="s">
        <v>8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Mainclass ID</v>
      </c>
      <c r="H132" s="32" t="str">
        <f>IF(D132="N","NA",VLOOKUP(A132,Common!$A$2:$C$200,3,FALSE))</f>
        <v>Open Field with link to Data Values</v>
      </c>
      <c r="I132" s="32" t="str">
        <f>IF(D132="N","NA",VLOOKUP(A132,Common!$A$2:$D$200,4,FALSE))</f>
        <v>http://www.uspto.gov/web/patents/classification/selectbynum.htm</v>
      </c>
      <c r="J132" s="32" t="str">
        <f>VLOOKUP(A132,Common!$A$2:$E$199,5, FALSE)</f>
        <v>ID of the USPC mainclass</v>
      </c>
    </row>
    <row r="133" spans="1:10" x14ac:dyDescent="0.25">
      <c r="A133" s="1" t="s">
        <v>148</v>
      </c>
      <c r="B133" s="1" t="s">
        <v>145</v>
      </c>
      <c r="C133" s="1" t="s">
        <v>8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Mainclass Title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Text describing USPC mainclass</v>
      </c>
    </row>
    <row r="134" spans="1:10" x14ac:dyDescent="0.25">
      <c r="A134" s="1" t="s">
        <v>189</v>
      </c>
      <c r="B134" s="1" t="s">
        <v>145</v>
      </c>
      <c r="C134" s="1" t="s">
        <v>23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Number of Patents for Inventor</v>
      </c>
      <c r="H134" s="32" t="str">
        <f>IF(D134="N","NA",VLOOKUP(A134,Common!$A$2:$C$200,3,FALSE))</f>
        <v>Open Field, Validation</v>
      </c>
      <c r="I134" s="32" t="str">
        <f>IF(D134="N","NA",VLOOKUP(A134,Common!$A$2:$D$200,4,FALSE))</f>
        <v>NA</v>
      </c>
      <c r="J134" s="32" t="str">
        <f>VLOOKUP(A134,Common!$A$2:$E$199,5, FALSE)</f>
        <v>The total number of unique patents within a USPC mainclass with a given inventor</v>
      </c>
    </row>
    <row r="135" spans="1:10" x14ac:dyDescent="0.25">
      <c r="A135" s="1" t="s">
        <v>150</v>
      </c>
      <c r="B135" s="1" t="s">
        <v>145</v>
      </c>
      <c r="C135" s="1" t="s">
        <v>8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Subclass ID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ID of USPC subclass</v>
      </c>
    </row>
    <row r="136" spans="1:10" x14ac:dyDescent="0.25">
      <c r="A136" s="1" t="s">
        <v>151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Subclass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subclass</v>
      </c>
    </row>
    <row r="137" spans="1:10" x14ac:dyDescent="0.25">
      <c r="A137" s="1" t="s">
        <v>152</v>
      </c>
      <c r="B137" s="1" t="s">
        <v>145</v>
      </c>
      <c r="C137" s="1" t="s">
        <v>23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Total Number of Assignees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unique assignees on patents within a USPC mainclass</v>
      </c>
    </row>
    <row r="138" spans="1:10" x14ac:dyDescent="0.25">
      <c r="A138" s="1" t="s">
        <v>153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Total Number of Inventors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total number of unique inventors on patents  within a USPC mainclass</v>
      </c>
    </row>
    <row r="139" spans="1:10" x14ac:dyDescent="0.25">
      <c r="A139" s="1" t="s">
        <v>154</v>
      </c>
      <c r="B139" s="1" t="s">
        <v>145</v>
      </c>
      <c r="C139" s="1" t="s">
        <v>23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Total Number of Patents</v>
      </c>
      <c r="H139" s="32" t="str">
        <f>IF(D139="N","NA",VLOOKUP(A139,Common!$A$2:$C$200,3,FALSE))</f>
        <v>Open Field, Validation</v>
      </c>
      <c r="I139" s="32" t="str">
        <f>IF(D139="N","NA",VLOOKUP(A139,Common!$A$2:$D$200,4,FALSE))</f>
        <v>NA</v>
      </c>
      <c r="J139" s="32" t="str">
        <f>VLOOKUP(A139,Common!$A$2:$E$199,5, FALSE)</f>
        <v>The total number of patents within a USPC mainclass</v>
      </c>
    </row>
    <row r="140" spans="1:10" x14ac:dyDescent="0.25">
      <c r="A140" s="1" t="s">
        <v>190</v>
      </c>
      <c r="B140" s="1" t="s">
        <v>191</v>
      </c>
      <c r="C140" s="1" t="s">
        <v>23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ID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 xml:space="preserve">Year </v>
      </c>
    </row>
    <row r="141" spans="1:10" x14ac:dyDescent="0.25">
      <c r="A141" s="1" t="s">
        <v>192</v>
      </c>
      <c r="B141" s="1" t="s">
        <v>191</v>
      </c>
      <c r="C141" s="1" t="s">
        <v>23</v>
      </c>
      <c r="D141" s="1" t="s">
        <v>17</v>
      </c>
      <c r="E141" s="1" t="s">
        <v>9</v>
      </c>
      <c r="F141" s="15" t="s">
        <v>9</v>
      </c>
      <c r="G141" s="6" t="str">
        <f>VLOOKUP(A141,Common!$A$2:$B$199,2, FALSE)</f>
        <v>Number of Patents for Inventor</v>
      </c>
      <c r="H141" s="32" t="str">
        <f>IF(D141="N","NA",VLOOKUP(A141,Common!$A$2:$C$200,3,FALSE))</f>
        <v>NA</v>
      </c>
      <c r="I141" s="32" t="str">
        <f>IF(D141="N","NA",VLOOKUP(A141,Common!$A$2:$D$200,4,FALSE))</f>
        <v>NA</v>
      </c>
      <c r="J141" s="32" t="str">
        <f>VLOOKUP(A141,Common!$A$2:$E$199,5,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19" workbookViewId="0">
      <selection activeCell="C27" sqref="C27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5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s="32" customFormat="1" x14ac:dyDescent="0.25">
      <c r="A26" s="15" t="s">
        <v>556</v>
      </c>
      <c r="B26" s="15" t="s">
        <v>57</v>
      </c>
      <c r="C26" s="15" t="s">
        <v>23</v>
      </c>
      <c r="D26" s="15" t="s">
        <v>9</v>
      </c>
      <c r="E26" s="15" t="s">
        <v>9</v>
      </c>
      <c r="F26" s="15" t="s">
        <v>9</v>
      </c>
      <c r="G26" s="32" t="str">
        <f>VLOOKUP(A26,Common!$A$2:$B$199,2, FALSE)</f>
        <v>Number of Patents for CPC Subsection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number of patents within a CPC subsection for a given assignee</v>
      </c>
    </row>
    <row r="27" spans="1:10" x14ac:dyDescent="0.25">
      <c r="A27" s="1" t="s">
        <v>63</v>
      </c>
      <c r="B27" s="1" t="s">
        <v>57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Section ID</v>
      </c>
      <c r="H27" s="32" t="str">
        <f>IF(D27="N","NA",VLOOKUP(A27,Common!$A$2:$C$200,3,FALSE))</f>
        <v>Drop Down Menu</v>
      </c>
      <c r="I27" s="32" t="str">
        <f>IF(D27="N","NA",VLOOKUP(A27,Common!$A$2:$D$200,4,FALSE))</f>
        <v>G | F | B | H | C | Y | A | E | D</v>
      </c>
      <c r="J27" s="32" t="str">
        <f>VLOOKUP(A27,Common!$A$2:$E$199,5,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8" spans="1:10" x14ac:dyDescent="0.25">
      <c r="A28" s="1" t="s">
        <v>64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Subgroup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Subgroup ID</v>
      </c>
    </row>
    <row r="29" spans="1:10" x14ac:dyDescent="0.25">
      <c r="A29" s="1" t="s">
        <v>65</v>
      </c>
      <c r="B29" s="1" t="s">
        <v>57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Subgroup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Subgroup</v>
      </c>
    </row>
    <row r="30" spans="1:10" x14ac:dyDescent="0.25">
      <c r="A30" s="1" t="s">
        <v>66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Subsection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subsection ID</v>
      </c>
    </row>
    <row r="31" spans="1:10" x14ac:dyDescent="0.25">
      <c r="A31" s="1" t="s">
        <v>67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Subsection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subsection</v>
      </c>
    </row>
    <row r="32" spans="1:10" x14ac:dyDescent="0.25">
      <c r="A32" s="1" t="s">
        <v>68</v>
      </c>
      <c r="B32" s="1" t="s">
        <v>57</v>
      </c>
      <c r="C32" s="1" t="s">
        <v>23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Total Number of Assignees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assignees on patents within a CPC subsection</v>
      </c>
    </row>
    <row r="33" spans="1:10" x14ac:dyDescent="0.25">
      <c r="A33" s="1" t="s">
        <v>69</v>
      </c>
      <c r="B33" s="1" t="s">
        <v>57</v>
      </c>
      <c r="C33" s="1" t="s">
        <v>23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Total Number of Inventors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inventors on patents within a CPC subsection</v>
      </c>
    </row>
    <row r="34" spans="1:10" x14ac:dyDescent="0.25">
      <c r="A34" s="1" t="s">
        <v>70</v>
      </c>
      <c r="B34" s="1" t="s">
        <v>57</v>
      </c>
      <c r="C34" s="1" t="s">
        <v>23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Total Number of Patents</v>
      </c>
      <c r="H34" s="32" t="str">
        <f>IF(D34="N","NA",VLOOKUP(A34,Common!$A$2:$C$200,3,FALSE))</f>
        <v>Open Field, Validation</v>
      </c>
      <c r="I34" s="32" t="str">
        <f>IF(D34="N","NA",VLOOKUP(A34,Common!$A$2:$D$200,4,FALSE))</f>
        <v>NA</v>
      </c>
      <c r="J34" s="32" t="str">
        <f>VLOOKUP(A34,Common!$A$2:$E$199,5, FALSE)</f>
        <v>Total number of patents within a CPC subsection</v>
      </c>
    </row>
    <row r="35" spans="1:10" x14ac:dyDescent="0.25">
      <c r="A35" s="1" t="s">
        <v>193</v>
      </c>
      <c r="B35" s="1" t="s">
        <v>72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City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Inventor's city on a patent</v>
      </c>
    </row>
    <row r="36" spans="1:10" x14ac:dyDescent="0.25">
      <c r="A36" s="1" t="s">
        <v>194</v>
      </c>
      <c r="B36" s="1" t="s">
        <v>72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Country</v>
      </c>
      <c r="H36" s="32" t="str">
        <f>IF(D36="N","NA",VLOOKUP(A36,Common!$A$2:$C$200,3,FALSE))</f>
        <v>Drop Down Menu</v>
      </c>
      <c r="I36" s="32" t="str">
        <f>IF(D36="N","NA",VLOOKUP(A36,Common!$A$2:$D$200,4,FALSE))</f>
        <v>List of countries</v>
      </c>
      <c r="J36" s="32" t="str">
        <f>VLOOKUP(A36,Common!$A$2:$E$199,5, FALSE)</f>
        <v>Inventor's country on a patent</v>
      </c>
    </row>
    <row r="37" spans="1:10" x14ac:dyDescent="0.25">
      <c r="A37" s="1" t="s">
        <v>71</v>
      </c>
      <c r="B37" s="1" t="s">
        <v>72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First Name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First name of the inventor</v>
      </c>
    </row>
    <row r="38" spans="1:10" x14ac:dyDescent="0.25">
      <c r="A38" s="1" t="s">
        <v>73</v>
      </c>
      <c r="B38" s="1" t="s">
        <v>72</v>
      </c>
      <c r="C38" s="1" t="s">
        <v>11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First Seen Date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The earliest grant date for all an inventor's patents</v>
      </c>
    </row>
    <row r="39" spans="1:10" x14ac:dyDescent="0.25">
      <c r="A39" s="1" t="s">
        <v>74</v>
      </c>
      <c r="B39" s="1" t="s">
        <v>72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ID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Unique ID for an inventor assigned by disambiguation algorithm</v>
      </c>
    </row>
    <row r="40" spans="1:10" x14ac:dyDescent="0.25">
      <c r="A40" s="1" t="s">
        <v>75</v>
      </c>
      <c r="B40" s="1" t="s">
        <v>72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Known City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Inventor's city on most recent patent</v>
      </c>
    </row>
    <row r="41" spans="1:10" x14ac:dyDescent="0.25">
      <c r="A41" s="1" t="s">
        <v>76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Last Known Country</v>
      </c>
      <c r="H41" s="32" t="str">
        <f>IF(D41="N","NA",VLOOKUP(A41,Common!$A$2:$C$200,3,FALSE))</f>
        <v>Drop Down Menu</v>
      </c>
      <c r="I41" s="32" t="str">
        <f>IF(D41="N","NA",VLOOKUP(A41,Common!$A$2:$D$200,4,FALSE))</f>
        <v>List of states</v>
      </c>
      <c r="J41" s="32" t="str">
        <f>VLOOKUP(A41,Common!$A$2:$E$199,5, FALSE)</f>
        <v>Inventor's country on most recent patent</v>
      </c>
    </row>
    <row r="42" spans="1:10" x14ac:dyDescent="0.25">
      <c r="A42" s="1" t="s">
        <v>77</v>
      </c>
      <c r="B42" s="1" t="s">
        <v>72</v>
      </c>
      <c r="C42" s="1" t="s">
        <v>31</v>
      </c>
      <c r="D42" s="1" t="s">
        <v>17</v>
      </c>
      <c r="E42" s="1" t="s">
        <v>9</v>
      </c>
      <c r="F42" s="15" t="s">
        <v>9</v>
      </c>
      <c r="G42" s="6" t="str">
        <f>VLOOKUP(A42,Common!$A$2:$B$199,2, FALSE)</f>
        <v>Last Known Latitude</v>
      </c>
      <c r="H42" s="32" t="str">
        <f>IF(D42="N","NA",VLOOKUP(A42,Common!$A$2:$C$200,3,FALSE))</f>
        <v>NA</v>
      </c>
      <c r="I42" s="32" t="str">
        <f>IF(D42="N","NA",VLOOKUP(A42,Common!$A$2:$D$200,4,FALSE))</f>
        <v>NA</v>
      </c>
      <c r="J42" s="32" t="str">
        <f>VLOOKUP(A42,Common!$A$2:$E$199,5, FALSE)</f>
        <v>Latitude of inventor's city on most recent patent</v>
      </c>
    </row>
    <row r="43" spans="1:10" x14ac:dyDescent="0.25">
      <c r="A43" s="1" t="s">
        <v>78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Last Known Location ID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Unique database ID for a an inventor's most recent location</v>
      </c>
    </row>
    <row r="44" spans="1:10" x14ac:dyDescent="0.25">
      <c r="A44" s="1" t="s">
        <v>79</v>
      </c>
      <c r="B44" s="1" t="s">
        <v>72</v>
      </c>
      <c r="C44" s="1" t="s">
        <v>31</v>
      </c>
      <c r="D44" s="1" t="s">
        <v>17</v>
      </c>
      <c r="E44" s="1" t="s">
        <v>9</v>
      </c>
      <c r="F44" s="15" t="s">
        <v>9</v>
      </c>
      <c r="G44" s="6" t="str">
        <f>VLOOKUP(A44,Common!$A$2:$B$199,2, FALSE)</f>
        <v>Last Known Longitude</v>
      </c>
      <c r="H44" s="32" t="str">
        <f>IF(D44="N","NA",VLOOKUP(A44,Common!$A$2:$C$200,3,FALSE))</f>
        <v>NA</v>
      </c>
      <c r="I44" s="32" t="str">
        <f>IF(D44="N","NA",VLOOKUP(A44,Common!$A$2:$D$200,4,FALSE))</f>
        <v>NA</v>
      </c>
      <c r="J44" s="32" t="str">
        <f>VLOOKUP(A44,Common!$A$2:$E$199,5, FALSE)</f>
        <v>Longitude of inventor's city on most recent patent</v>
      </c>
    </row>
    <row r="45" spans="1:10" x14ac:dyDescent="0.25">
      <c r="A45" s="1" t="s">
        <v>80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Last Known State</v>
      </c>
      <c r="H45" s="32" t="str">
        <f>IF(D45="N","NA",VLOOKUP(A45,Common!$A$2:$C$200,3,FALSE))</f>
        <v>Drop Down Menu</v>
      </c>
      <c r="I45" s="32" t="str">
        <f>IF(D45="N","NA",VLOOKUP(A45,Common!$A$2:$D$200,4,FALSE))</f>
        <v>List of states</v>
      </c>
      <c r="J45" s="32" t="str">
        <f>VLOOKUP(A45,Common!$A$2:$E$199,5, FALSE)</f>
        <v>Inventor's state on most recent patent</v>
      </c>
    </row>
    <row r="46" spans="1:10" x14ac:dyDescent="0.25">
      <c r="A46" s="1" t="s">
        <v>81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Name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Last name of inventor</v>
      </c>
    </row>
    <row r="47" spans="1:10" x14ac:dyDescent="0.25">
      <c r="A47" s="1" t="s">
        <v>82</v>
      </c>
      <c r="B47" s="1" t="s">
        <v>72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most recent date for all an inventor's patents</v>
      </c>
    </row>
    <row r="48" spans="1:10" x14ac:dyDescent="0.25">
      <c r="A48" s="1" t="s">
        <v>195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a given patent</v>
      </c>
    </row>
    <row r="49" spans="1:10" x14ac:dyDescent="0.25">
      <c r="A49" s="1" t="s">
        <v>196</v>
      </c>
      <c r="B49" s="1" t="s">
        <v>72</v>
      </c>
      <c r="C49" s="1" t="s">
        <v>31</v>
      </c>
      <c r="D49" s="1" t="s">
        <v>17</v>
      </c>
      <c r="E49" s="1" t="s">
        <v>9</v>
      </c>
      <c r="F49" s="15" t="s">
        <v>9</v>
      </c>
      <c r="G49" s="6" t="str">
        <f>VLOOKUP(A49,Common!$A$2:$B$199,2, FALSE)</f>
        <v>Longitude</v>
      </c>
      <c r="H49" s="32" t="str">
        <f>IF(D49="N","NA",VLOOKUP(A49,Common!$A$2:$C$200,3,FALSE))</f>
        <v>NA</v>
      </c>
      <c r="I49" s="32" t="str">
        <f>IF(D49="N","NA",VLOOKUP(A49,Common!$A$2:$D$200,4,FALSE))</f>
        <v>NA</v>
      </c>
      <c r="J49" s="32" t="str">
        <f>VLOOKUP(A49,Common!$A$2:$E$199,5, FALSE)</f>
        <v>Longitude of inventor's city on a given patent</v>
      </c>
    </row>
    <row r="50" spans="1:10" x14ac:dyDescent="0.25">
      <c r="A50" s="1" t="s">
        <v>197</v>
      </c>
      <c r="B50" s="1" t="s">
        <v>72</v>
      </c>
      <c r="C50" s="1" t="s">
        <v>23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Number of Patents for Assignee</v>
      </c>
      <c r="H50" s="32" t="str">
        <f>IF(D50="N","NA",VLOOKUP(A50,Common!$A$2:$C$200,3,FALSE))</f>
        <v>Open Field, Validation</v>
      </c>
      <c r="I50" s="32" t="str">
        <f>IF(D50="N","NA",VLOOKUP(A50,Common!$A$2:$D$200,4,FALSE))</f>
        <v>NA</v>
      </c>
      <c r="J50" s="32" t="str">
        <f>VLOOKUP(A50,Common!$A$2:$E$199,5, FALSE)</f>
        <v>The number of patents associated with an assignee and an inventor</v>
      </c>
    </row>
    <row r="51" spans="1:10" x14ac:dyDescent="0.25">
      <c r="A51" s="1" t="s">
        <v>198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a given patent</v>
      </c>
    </row>
    <row r="52" spans="1:10" x14ac:dyDescent="0.25">
      <c r="A52" s="1" t="s">
        <v>84</v>
      </c>
      <c r="B52" s="1" t="s">
        <v>72</v>
      </c>
      <c r="C52" s="1" t="s">
        <v>23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Total Number of Patents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patents associated with a given inventor</v>
      </c>
    </row>
    <row r="53" spans="1:10" x14ac:dyDescent="0.25">
      <c r="A53" s="1" t="s">
        <v>85</v>
      </c>
      <c r="B53" s="1" t="s">
        <v>86</v>
      </c>
      <c r="C53" s="1" t="s">
        <v>11</v>
      </c>
      <c r="D53" s="1" t="s">
        <v>17</v>
      </c>
      <c r="E53" s="1" t="s">
        <v>9</v>
      </c>
      <c r="F53" s="15" t="s">
        <v>9</v>
      </c>
      <c r="G53" s="6" t="str">
        <f>VLOOKUP(A53,Common!$A$2:$B$199,2, FALSE)</f>
        <v>Action Date</v>
      </c>
      <c r="H53" s="32" t="str">
        <f>IF(D53="N","NA",VLOOKUP(A53,Common!$A$2:$C$200,3,FALSE))</f>
        <v>NA</v>
      </c>
      <c r="I53" s="32" t="str">
        <f>IF(D53="N","NA",VLOOKUP(A53,Common!$A$2:$D$200,4,FALSE))</f>
        <v>NA</v>
      </c>
      <c r="J53" s="32" t="str">
        <f>VLOOKUP(A53,Common!$A$2:$E$199,5, FALSE)</f>
        <v>Date an IPC is issued for a patent</v>
      </c>
    </row>
    <row r="54" spans="1:10" x14ac:dyDescent="0.25">
      <c r="A54" s="1" t="s">
        <v>87</v>
      </c>
      <c r="B54" s="1" t="s">
        <v>86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Class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http://www.wipo.int/export/sites/www/classifications/ipc/en/guide/guide_ipc.pdf</v>
      </c>
      <c r="J54" s="32" t="str">
        <f>VLOOKUP(A54,Common!$A$2:$E$199,5, FALSE)</f>
        <v>Second hierarchial level of the IPC system, sections are subdivided into classes</v>
      </c>
    </row>
    <row r="55" spans="1:10" x14ac:dyDescent="0.25">
      <c r="A55" s="1" t="s">
        <v>88</v>
      </c>
      <c r="B55" s="1" t="s">
        <v>86</v>
      </c>
      <c r="C55" s="1" t="s">
        <v>8</v>
      </c>
      <c r="D55" s="1" t="s">
        <v>17</v>
      </c>
      <c r="E55" s="1" t="s">
        <v>9</v>
      </c>
      <c r="F55" s="15" t="s">
        <v>9</v>
      </c>
      <c r="G55" s="6" t="str">
        <f>VLOOKUP(A55,Common!$A$2:$B$199,2, FALSE)</f>
        <v>Classification Data Source</v>
      </c>
      <c r="H55" s="32" t="str">
        <f>IF(D55="N","NA",VLOOKUP(A55,Common!$A$2:$C$200,3,FALSE))</f>
        <v>NA</v>
      </c>
      <c r="I55" s="32" t="str">
        <f>IF(D55="N","NA",VLOOKUP(A55,Common!$A$2:$D$200,4,FALSE))</f>
        <v>NA</v>
      </c>
      <c r="J55" s="32" t="str">
        <f>VLOOKUP(A55,Common!$A$2:$E$199,5, FALSE)</f>
        <v xml:space="preserve"> “H” defining “Human - Generated”, “M” defining “Machine - Generated” and “G” defining “G enerated via Software”</v>
      </c>
    </row>
    <row r="56" spans="1:10" x14ac:dyDescent="0.25">
      <c r="A56" s="1" t="s">
        <v>89</v>
      </c>
      <c r="B56" s="1" t="s">
        <v>86</v>
      </c>
      <c r="C56" s="1" t="s">
        <v>8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Classification Value</v>
      </c>
      <c r="H56" s="32" t="str">
        <f>IF(D56="N","NA",VLOOKUP(A56,Common!$A$2:$C$200,3,FALSE))</f>
        <v>Drop Down Menu</v>
      </c>
      <c r="I56" s="32" t="str">
        <f>IF(D56="N","NA",VLOOKUP(A56,Common!$A$2:$D$200,4,FALSE))</f>
        <v>I | N</v>
      </c>
      <c r="J56" s="32" t="str">
        <f>VLOOKUP(A56,Common!$A$2:$E$199,5, FALSE)</f>
        <v>“ I ” defining “invention information” or “N” defining “non - invention information”</v>
      </c>
    </row>
    <row r="57" spans="1:10" x14ac:dyDescent="0.25">
      <c r="A57" s="1" t="s">
        <v>90</v>
      </c>
      <c r="B57" s="1" t="s">
        <v>86</v>
      </c>
      <c r="C57" s="1" t="s">
        <v>11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First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earliest patent within a IPC group</v>
      </c>
    </row>
    <row r="58" spans="1:10" x14ac:dyDescent="0.25">
      <c r="A58" s="1" t="s">
        <v>91</v>
      </c>
      <c r="B58" s="1" t="s">
        <v>86</v>
      </c>
      <c r="C58" s="1" t="s">
        <v>11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Last Seen Date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The date of the most recent patent within a IPC group</v>
      </c>
    </row>
    <row r="59" spans="1:10" x14ac:dyDescent="0.25">
      <c r="A59" s="1" t="s">
        <v>92</v>
      </c>
      <c r="B59" s="1" t="s">
        <v>86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Main Group</v>
      </c>
      <c r="H59" s="32" t="str">
        <f>IF(D59="N","NA",VLOOKUP(A59,Common!$A$2:$C$200,3,FALSE))</f>
        <v>Open Field with link to Data Values</v>
      </c>
      <c r="I59" s="32" t="str">
        <f>IF(D59="N","NA",VLOOKUP(A59,Common!$A$2:$D$200,4,FALSE))</f>
        <v>http://www.wipo.int/export/sites/www/classifications/ipc/en/guide/guide_ipc.pdf</v>
      </c>
      <c r="J59" s="32" t="str">
        <f>VLOOKUP(A59,Common!$A$2:$E$199,5, FALSE)</f>
        <v>Subdivisions of the subclass within the IPC system</v>
      </c>
    </row>
    <row r="60" spans="1:10" x14ac:dyDescent="0.25">
      <c r="A60" s="1" t="s">
        <v>93</v>
      </c>
      <c r="B60" s="1" t="s">
        <v>86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Section</v>
      </c>
      <c r="H60" s="32" t="str">
        <f>IF(D60="N","NA",VLOOKUP(A60,Common!$A$2:$C$200,3,FALSE))</f>
        <v>Drop Down Menu</v>
      </c>
      <c r="I60" s="32" t="str">
        <f>IF(D60="N","NA",VLOOKUP(A60,Common!$A$2:$D$200,4,FALSE))</f>
        <v>A | B | C | D | E | F | G | H</v>
      </c>
      <c r="J60" s="32" t="str">
        <f>VLOOKUP(A60,Common!$A$2:$E$199,5,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1" spans="1:10" x14ac:dyDescent="0.25">
      <c r="A61" s="1" t="s">
        <v>95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Subclass</v>
      </c>
      <c r="H61" s="32" t="str">
        <f>IF(D61="N","NA",VLOOKUP(A61,Common!$A$2:$C$200,3,FALSE))</f>
        <v>Drop Down Menu</v>
      </c>
      <c r="I61" s="32" t="str">
        <f>IF(D61="N","NA",VLOOKUP(A61,Common!$A$2:$D$200,4,FALSE))</f>
        <v xml:space="preserve">A | B | C | D | E | F | G | H | I | J | K | L | M | N | O | P | Q | R | S | T | U | V | W | X | Y | Z </v>
      </c>
      <c r="J61" s="32" t="str">
        <f>VLOOKUP(A61,Common!$A$2:$E$199,5, FALSE)</f>
        <v>Subdivisions of the class within IPC system</v>
      </c>
    </row>
    <row r="62" spans="1:10" x14ac:dyDescent="0.25">
      <c r="A62" s="1" t="s">
        <v>96</v>
      </c>
      <c r="B62" s="1" t="s">
        <v>86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Subgroup</v>
      </c>
      <c r="H62" s="32" t="str">
        <f>IF(D62="N","NA",VLOOKUP(A62,Common!$A$2:$C$200,3,FALSE))</f>
        <v>Open Field with link to Data Values</v>
      </c>
      <c r="I62" s="32" t="str">
        <f>IF(D62="N","NA",VLOOKUP(A62,Common!$A$2:$D$200,4,FALSE))</f>
        <v>http://www.wipo.int/export/sites/www/classifications/ipc/en/guide/guide_ipc.pdf</v>
      </c>
      <c r="J62" s="32" t="str">
        <f>VLOOKUP(A62,Common!$A$2:$E$199,5, FALSE)</f>
        <v>Subdivisions of the main group within the IPC system</v>
      </c>
    </row>
    <row r="63" spans="1:10" x14ac:dyDescent="0.25">
      <c r="A63" s="1" t="s">
        <v>97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Symbol Position</v>
      </c>
      <c r="H63" s="32" t="str">
        <f>IF(D63="N","NA",VLOOKUP(A63,Common!$A$2:$C$200,3,FALSE))</f>
        <v>Drop Down Menu</v>
      </c>
      <c r="I63" s="32" t="str">
        <f>IF(D63="N","NA",VLOOKUP(A63,Common!$A$2:$D$200,4,FALSE))</f>
        <v xml:space="preserve">F | L </v>
      </c>
      <c r="J63" s="32" t="str">
        <f>VLOOKUP(A63,Common!$A$2:$E$199,5,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4" spans="1:10" x14ac:dyDescent="0.25">
      <c r="A64" s="1" t="s">
        <v>98</v>
      </c>
      <c r="B64" s="1" t="s">
        <v>86</v>
      </c>
      <c r="C64" s="1" t="s">
        <v>23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Total Number of Assignees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assignees on patents within an IPC class.</v>
      </c>
    </row>
    <row r="65" spans="1:10" x14ac:dyDescent="0.25">
      <c r="A65" s="1" t="s">
        <v>99</v>
      </c>
      <c r="B65" s="1" t="s">
        <v>86</v>
      </c>
      <c r="C65" s="1" t="s">
        <v>23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Total Number of Inventors</v>
      </c>
      <c r="H65" s="32" t="str">
        <f>IF(D65="N","NA",VLOOKUP(A65,Common!$A$2:$C$200,3,FALSE))</f>
        <v>Open Field, Validation</v>
      </c>
      <c r="I65" s="32" t="str">
        <f>IF(D65="N","NA",VLOOKUP(A65,Common!$A$2:$D$200,4,FALSE))</f>
        <v>NA</v>
      </c>
      <c r="J65" s="32" t="str">
        <f>VLOOKUP(A65,Common!$A$2:$E$199,5, FALSE)</f>
        <v>The total number of unique inventors on patents within an IPC class</v>
      </c>
    </row>
    <row r="66" spans="1:10" x14ac:dyDescent="0.25">
      <c r="A66" s="1" t="s">
        <v>100</v>
      </c>
      <c r="B66" s="1" t="s">
        <v>86</v>
      </c>
      <c r="C66" s="1" t="s">
        <v>11</v>
      </c>
      <c r="D66" s="1" t="s">
        <v>17</v>
      </c>
      <c r="E66" s="1" t="s">
        <v>9</v>
      </c>
      <c r="F66" s="15" t="s">
        <v>9</v>
      </c>
      <c r="G66" s="6" t="str">
        <f>VLOOKUP(A66,Common!$A$2:$B$199,2, FALSE)</f>
        <v>Version Indicator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version of the IPC classification system</v>
      </c>
    </row>
    <row r="67" spans="1:10" x14ac:dyDescent="0.25">
      <c r="A67" s="1" t="s">
        <v>182</v>
      </c>
      <c r="B67" s="1" t="s">
        <v>183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City associated with a location</v>
      </c>
    </row>
    <row r="68" spans="1:10" x14ac:dyDescent="0.25">
      <c r="A68" s="1" t="s">
        <v>184</v>
      </c>
      <c r="B68" s="1" t="s">
        <v>183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countries</v>
      </c>
      <c r="J68" s="32" t="str">
        <f>VLOOKUP(A68,Common!$A$2:$E$199,5, FALSE)</f>
        <v>Country associated with a location</v>
      </c>
    </row>
    <row r="69" spans="1:10" x14ac:dyDescent="0.25">
      <c r="A69" s="1" t="s">
        <v>199</v>
      </c>
      <c r="B69" s="1" t="s">
        <v>183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ID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Disambiguated Location ID generated by the disambiguation algorithm</v>
      </c>
    </row>
    <row r="70" spans="1:10" x14ac:dyDescent="0.25">
      <c r="A70" s="1" t="s">
        <v>185</v>
      </c>
      <c r="B70" s="1" t="s">
        <v>183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Latitude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Latitude associated with a location</v>
      </c>
    </row>
    <row r="71" spans="1:10" x14ac:dyDescent="0.25">
      <c r="A71" s="1" t="s">
        <v>187</v>
      </c>
      <c r="B71" s="1" t="s">
        <v>183</v>
      </c>
      <c r="C71" s="1" t="s">
        <v>31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associated with the selected location</v>
      </c>
    </row>
    <row r="72" spans="1:10" x14ac:dyDescent="0.25">
      <c r="A72" s="1" t="s">
        <v>188</v>
      </c>
      <c r="B72" s="1" t="s">
        <v>183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State assocaited with a location</v>
      </c>
    </row>
    <row r="73" spans="1:10" x14ac:dyDescent="0.25">
      <c r="A73" s="1" t="s">
        <v>101</v>
      </c>
      <c r="B73" s="1" t="s">
        <v>102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Category ID</v>
      </c>
      <c r="H73" s="32" t="str">
        <f>IF(D73="N","NA",VLOOKUP(A73,Common!$A$2:$C$200,3,FALSE))</f>
        <v>Drop Down Menu</v>
      </c>
      <c r="I73" s="32" t="str">
        <f>IF(D73="N","NA",VLOOKUP(A73,Common!$A$2:$D$200,4,FALSE))</f>
        <v xml:space="preserve">1 | 2 | 3 | 4 | 5 | 6 | 7 </v>
      </c>
      <c r="J73" s="32" t="str">
        <f>VLOOKUP(A73,Common!$A$2:$E$199,5, FALSE)</f>
        <v>NBER category ID (see nber_category_title for details)</v>
      </c>
    </row>
    <row r="74" spans="1:10" x14ac:dyDescent="0.25">
      <c r="A74" s="1" t="s">
        <v>103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Title</v>
      </c>
      <c r="H74" s="32" t="str">
        <f>IF(D74="N","NA",VLOOKUP(A74,Common!$A$2:$C$200,3,FALSE))</f>
        <v>Drop Down Menu</v>
      </c>
      <c r="I74" s="32" t="str">
        <f>IF(D74="N","NA",VLOOKUP(A74,Common!$A$2:$D$200,4,FALSE))</f>
        <v>Chemical | Cmp &amp; Cmm | Drgs&amp;Med | Elec |  Mech | Others | Unclassified</v>
      </c>
      <c r="J74" s="32" t="str">
        <f>VLOOKUP(A74,Common!$A$2:$E$199,5, FALSE)</f>
        <v>Description of NBER category</v>
      </c>
    </row>
    <row r="75" spans="1:10" x14ac:dyDescent="0.25">
      <c r="A75" s="1" t="s">
        <v>104</v>
      </c>
      <c r="B75" s="1" t="s">
        <v>102</v>
      </c>
      <c r="C75" s="1" t="s">
        <v>11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NBER subcategory</v>
      </c>
    </row>
    <row r="76" spans="1:10" x14ac:dyDescent="0.25">
      <c r="A76" s="1" t="s">
        <v>105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NBER subcategory</v>
      </c>
    </row>
    <row r="77" spans="1:10" s="32" customFormat="1" x14ac:dyDescent="0.25">
      <c r="A77" s="15" t="s">
        <v>558</v>
      </c>
      <c r="B77" s="15" t="s">
        <v>102</v>
      </c>
      <c r="C77" s="15" t="s">
        <v>23</v>
      </c>
      <c r="D77" s="15" t="s">
        <v>9</v>
      </c>
      <c r="E77" s="15" t="s">
        <v>9</v>
      </c>
      <c r="F77" s="15" t="s">
        <v>9</v>
      </c>
      <c r="G77" s="32" t="str">
        <f>VLOOKUP(A77,Common!$1:$1048576,2,FALSE)</f>
        <v>Number of Patents for NBER Subcategory</v>
      </c>
      <c r="H77" s="32" t="str">
        <f>IF(D77="N","NA",VLOOKUP(A77,Common!$A$2:$C$200,3,FALSE))</f>
        <v>Open Field, Validation</v>
      </c>
      <c r="I77" s="32" t="str">
        <f>IF(D77="N","NA",VLOOKUP(A77,Common!$A$2:$D$200,4,FALSE))</f>
        <v>NA</v>
      </c>
      <c r="J77" s="32" t="str">
        <f>VLOOKUP(A77,Common!$1:$1048576,5,FALSE)</f>
        <v>The number of patents within a NBER subcategory for a given assignee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131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200</v>
      </c>
      <c r="B115" s="1" t="s">
        <v>145</v>
      </c>
      <c r="C115" s="1" t="s">
        <v>23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Number of Patents for Assignee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patents within a USPC mainclass with a given assignee</v>
      </c>
    </row>
    <row r="116" spans="1:10" x14ac:dyDescent="0.25">
      <c r="A116" s="1" t="s">
        <v>150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ID of USPC subclass</v>
      </c>
    </row>
    <row r="117" spans="1:10" x14ac:dyDescent="0.25">
      <c r="A117" s="1" t="s">
        <v>151</v>
      </c>
      <c r="B117" s="1" t="s">
        <v>145</v>
      </c>
      <c r="C117" s="1" t="s">
        <v>8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Subclass Title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Text describing USPC subclass</v>
      </c>
    </row>
    <row r="118" spans="1:10" x14ac:dyDescent="0.25">
      <c r="A118" s="1" t="s">
        <v>152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Assignees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assignees on patents within a USPC mainclass</v>
      </c>
    </row>
    <row r="119" spans="1:10" x14ac:dyDescent="0.25">
      <c r="A119" s="1" t="s">
        <v>153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Inventors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unique inventors on patents 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201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Assignee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C29" sqref="C29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CPC 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E25" sqref="E25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11" sqref="F1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workbookViewId="0">
      <selection activeCell="A29" sqref="A29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9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s="32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s="32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s="32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s="32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s="32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s="32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s="32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s="32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s="32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s="32" t="s">
        <v>9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s="32" t="s">
        <v>9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s="32" t="s">
        <v>9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s="32" t="s">
        <v>9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s="32" t="s">
        <v>9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s="32" t="s">
        <v>9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s="32" t="s">
        <v>9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s="32" t="s">
        <v>9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s="32" t="s">
        <v>9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s="32" t="s">
        <v>9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s="32" t="s">
        <v>9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s="32" t="s">
        <v>9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s="32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s="32" t="s">
        <v>9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s="32" t="s">
        <v>9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s="32" t="s">
        <v>9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s="32" t="s">
        <v>9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s="32" t="s">
        <v>9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s="32" t="s">
        <v>9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s="32" t="s">
        <v>9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s="32" t="s">
        <v>9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s="32" t="s">
        <v>9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s="32" t="s">
        <v>9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s="32" t="s">
        <v>9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s="32" t="s">
        <v>9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s="32" t="s">
        <v>9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s="32" t="s">
        <v>9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s="32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s="32" t="s">
        <v>9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s="32" t="s">
        <v>9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s="32" t="s">
        <v>9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s="32" t="s">
        <v>9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s="32" t="s">
        <v>9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s="32" t="s">
        <v>9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s="32" t="s">
        <v>9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64</v>
      </c>
      <c r="B47" t="s">
        <v>57</v>
      </c>
      <c r="C47" t="s">
        <v>8</v>
      </c>
      <c r="D47" t="s">
        <v>9</v>
      </c>
      <c r="E47" t="s">
        <v>9</v>
      </c>
      <c r="F47" s="32" t="s">
        <v>9</v>
      </c>
      <c r="G47" s="6" t="str">
        <f>VLOOKUP(A47,Common!$A$2:$B$199,2, FALSE)</f>
        <v>Subgroup ID</v>
      </c>
      <c r="H47" s="32" t="str">
        <f>IF(D47="N","NA",VLOOKUP(A47,Common!$A$2:$C$200,3,FALSE))</f>
        <v>Open Field with link to Data Values</v>
      </c>
      <c r="I47" s="32" t="str">
        <f>IF(D47="N","NA",VLOOKUP(A47,Common!$A$2:$D$200,4,FALSE))</f>
        <v>http://www.uspto.gov/web/patents/classification/cpc.html</v>
      </c>
      <c r="J47" s="32" t="str">
        <f>VLOOKUP(A47,Common!$A$2:$E$199,5, FALSE)</f>
        <v>CPC Subgroup ID</v>
      </c>
    </row>
    <row r="48" spans="1:10" x14ac:dyDescent="0.25">
      <c r="A48" t="s">
        <v>65</v>
      </c>
      <c r="B48" t="s">
        <v>57</v>
      </c>
      <c r="C48" t="s">
        <v>8</v>
      </c>
      <c r="D48" t="s">
        <v>9</v>
      </c>
      <c r="E48" t="s">
        <v>9</v>
      </c>
      <c r="F48" s="32" t="s">
        <v>9</v>
      </c>
      <c r="G48" s="6" t="str">
        <f>VLOOKUP(A48,Common!$A$2:$B$199,2, FALSE)</f>
        <v>Subgroup Title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Description of CPC Subgroup</v>
      </c>
    </row>
    <row r="49" spans="1:10" x14ac:dyDescent="0.25">
      <c r="A49" t="s">
        <v>66</v>
      </c>
      <c r="B49" t="s">
        <v>57</v>
      </c>
      <c r="C49" t="s">
        <v>8</v>
      </c>
      <c r="D49" t="s">
        <v>9</v>
      </c>
      <c r="E49" t="s">
        <v>9</v>
      </c>
      <c r="F49" s="32" t="s">
        <v>9</v>
      </c>
      <c r="G49" s="6" t="str">
        <f>VLOOKUP(A49,Common!$A$2:$B$199,2, FALSE)</f>
        <v>Subsection ID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CPC subsection ID</v>
      </c>
    </row>
    <row r="50" spans="1:10" x14ac:dyDescent="0.25">
      <c r="A50" t="s">
        <v>67</v>
      </c>
      <c r="B50" t="s">
        <v>57</v>
      </c>
      <c r="C50" t="s">
        <v>8</v>
      </c>
      <c r="D50" t="s">
        <v>9</v>
      </c>
      <c r="E50" t="s">
        <v>9</v>
      </c>
      <c r="F50" s="32" t="s">
        <v>9</v>
      </c>
      <c r="G50" s="6" t="str">
        <f>VLOOKUP(A50,Common!$A$2:$B$199,2, FALSE)</f>
        <v>Subsection Title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Description of CPC subsection</v>
      </c>
    </row>
    <row r="51" spans="1:10" x14ac:dyDescent="0.25">
      <c r="A51" t="s">
        <v>68</v>
      </c>
      <c r="B51" t="s">
        <v>57</v>
      </c>
      <c r="C51" t="s">
        <v>23</v>
      </c>
      <c r="D51" t="s">
        <v>9</v>
      </c>
      <c r="E51" t="s">
        <v>9</v>
      </c>
      <c r="F51" s="32" t="s">
        <v>9</v>
      </c>
      <c r="G51" s="6" t="str">
        <f>VLOOKUP(A51,Common!$A$2:$B$199,2, FALSE)</f>
        <v>Total Number of Assignees</v>
      </c>
      <c r="H51" s="32" t="str">
        <f>IF(D51="N","NA",VLOOKUP(A51,Common!$A$2:$C$200,3,FALSE))</f>
        <v>Open Field, Validation</v>
      </c>
      <c r="I51" s="32" t="str">
        <f>IF(D51="N","NA",VLOOKUP(A51,Common!$A$2:$D$200,4,FALSE))</f>
        <v>NA</v>
      </c>
      <c r="J51" s="32" t="str">
        <f>VLOOKUP(A51,Common!$A$2:$E$199,5, FALSE)</f>
        <v>Total number of assignees on patents within a CPC subsection</v>
      </c>
    </row>
    <row r="52" spans="1:10" x14ac:dyDescent="0.25">
      <c r="A52" t="s">
        <v>69</v>
      </c>
      <c r="B52" t="s">
        <v>57</v>
      </c>
      <c r="C52" t="s">
        <v>23</v>
      </c>
      <c r="D52" t="s">
        <v>9</v>
      </c>
      <c r="E52" t="s">
        <v>9</v>
      </c>
      <c r="F52" s="32" t="s">
        <v>9</v>
      </c>
      <c r="G52" s="6" t="str">
        <f>VLOOKUP(A52,Common!$A$2:$B$199,2, FALSE)</f>
        <v>Total Number of Inventors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inventors on patents within a CPC subsection</v>
      </c>
    </row>
    <row r="53" spans="1:10" x14ac:dyDescent="0.25">
      <c r="A53" t="s">
        <v>70</v>
      </c>
      <c r="B53" t="s">
        <v>57</v>
      </c>
      <c r="C53" t="s">
        <v>23</v>
      </c>
      <c r="D53" t="s">
        <v>9</v>
      </c>
      <c r="E53" t="s">
        <v>9</v>
      </c>
      <c r="F53" s="32" t="s">
        <v>9</v>
      </c>
      <c r="G53" s="6" t="str">
        <f>VLOOKUP(A53,Common!$A$2:$B$199,2, FALSE)</f>
        <v>Total Number of Patents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patents within a CPC subsection</v>
      </c>
    </row>
    <row r="54" spans="1:10" x14ac:dyDescent="0.25">
      <c r="A54" t="s">
        <v>71</v>
      </c>
      <c r="B54" t="s">
        <v>72</v>
      </c>
      <c r="C54" t="s">
        <v>8</v>
      </c>
      <c r="D54" t="s">
        <v>9</v>
      </c>
      <c r="E54" t="s">
        <v>9</v>
      </c>
      <c r="F54" s="32" t="s">
        <v>9</v>
      </c>
      <c r="G54" s="6" t="str">
        <f>VLOOKUP(A54,Common!$A$2:$B$199,2, FALSE)</f>
        <v>First Name</v>
      </c>
      <c r="H54" s="32" t="str">
        <f>IF(D54="N","NA",VLOOKUP(A54,Common!$A$2:$C$200,3,FALSE))</f>
        <v>Open Field, No Validation</v>
      </c>
      <c r="I54" s="32" t="str">
        <f>IF(D54="N","NA",VLOOKUP(A54,Common!$A$2:$D$200,4,FALSE))</f>
        <v>NA</v>
      </c>
      <c r="J54" s="32" t="str">
        <f>VLOOKUP(A54,Common!$A$2:$E$199,5, FALSE)</f>
        <v>First name of the inventor</v>
      </c>
    </row>
    <row r="55" spans="1:10" x14ac:dyDescent="0.25">
      <c r="A55" t="s">
        <v>73</v>
      </c>
      <c r="B55" t="s">
        <v>72</v>
      </c>
      <c r="C55" t="s">
        <v>11</v>
      </c>
      <c r="D55" t="s">
        <v>9</v>
      </c>
      <c r="E55" t="s">
        <v>9</v>
      </c>
      <c r="F55" s="32" t="s">
        <v>9</v>
      </c>
      <c r="G55" s="6" t="str">
        <f>VLOOKUP(A55,Common!$A$2:$B$199,2, FALSE)</f>
        <v>First Seen Date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The earliest grant date for all an inventor's patents</v>
      </c>
    </row>
    <row r="56" spans="1:10" x14ac:dyDescent="0.25">
      <c r="A56" t="s">
        <v>74</v>
      </c>
      <c r="B56" t="s">
        <v>72</v>
      </c>
      <c r="C56" t="s">
        <v>8</v>
      </c>
      <c r="D56" t="s">
        <v>9</v>
      </c>
      <c r="E56" t="s">
        <v>9</v>
      </c>
      <c r="F56" s="32" t="s">
        <v>9</v>
      </c>
      <c r="G56" s="6" t="str">
        <f>VLOOKUP(A56,Common!$A$2:$B$199,2, FALSE)</f>
        <v>ID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Unique ID for an inventor assigned by disambiguation algorithm</v>
      </c>
    </row>
    <row r="57" spans="1:10" x14ac:dyDescent="0.25">
      <c r="A57" t="s">
        <v>75</v>
      </c>
      <c r="B57" t="s">
        <v>72</v>
      </c>
      <c r="C57" t="s">
        <v>8</v>
      </c>
      <c r="D57" t="s">
        <v>9</v>
      </c>
      <c r="E57" t="s">
        <v>9</v>
      </c>
      <c r="F57" s="32" t="s">
        <v>9</v>
      </c>
      <c r="G57" s="6" t="str">
        <f>VLOOKUP(A57,Common!$A$2:$B$199,2, FALSE)</f>
        <v>Last Known City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Inventor's city on most recent patent</v>
      </c>
    </row>
    <row r="58" spans="1:10" x14ac:dyDescent="0.25">
      <c r="A58" t="s">
        <v>76</v>
      </c>
      <c r="B58" t="s">
        <v>72</v>
      </c>
      <c r="C58" t="s">
        <v>8</v>
      </c>
      <c r="D58" t="s">
        <v>9</v>
      </c>
      <c r="E58" t="s">
        <v>9</v>
      </c>
      <c r="F58" s="32" t="s">
        <v>9</v>
      </c>
      <c r="G58" s="6" t="str">
        <f>VLOOKUP(A58,Common!$A$2:$B$199,2, FALSE)</f>
        <v>Last Known Country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country on most recent patent</v>
      </c>
    </row>
    <row r="59" spans="1:10" x14ac:dyDescent="0.25">
      <c r="A59" t="s">
        <v>77</v>
      </c>
      <c r="B59" t="s">
        <v>72</v>
      </c>
      <c r="C59" t="s">
        <v>31</v>
      </c>
      <c r="D59" t="s">
        <v>17</v>
      </c>
      <c r="E59" t="s">
        <v>9</v>
      </c>
      <c r="F59" s="32" t="s">
        <v>9</v>
      </c>
      <c r="G59" s="6" t="str">
        <f>VLOOKUP(A59,Common!$A$2:$B$199,2, FALSE)</f>
        <v>Last Known Latitude</v>
      </c>
      <c r="H59" s="32" t="str">
        <f>IF(D59="N","NA",VLOOKUP(A59,Common!$A$2:$C$200,3,FALSE))</f>
        <v>NA</v>
      </c>
      <c r="I59" s="32" t="str">
        <f>IF(D59="N","NA",VLOOKUP(A59,Common!$A$2:$D$200,4,FALSE))</f>
        <v>NA</v>
      </c>
      <c r="J59" s="32" t="str">
        <f>VLOOKUP(A59,Common!$A$2:$E$199,5, FALSE)</f>
        <v>Latitude of inventor's city on most recent patent</v>
      </c>
    </row>
    <row r="60" spans="1:10" x14ac:dyDescent="0.25">
      <c r="A60" t="s">
        <v>78</v>
      </c>
      <c r="B60" t="s">
        <v>72</v>
      </c>
      <c r="C60" t="s">
        <v>8</v>
      </c>
      <c r="D60" t="s">
        <v>9</v>
      </c>
      <c r="E60" t="s">
        <v>9</v>
      </c>
      <c r="F60" s="32" t="s">
        <v>9</v>
      </c>
      <c r="G60" s="6" t="str">
        <f>VLOOKUP(A60,Common!$A$2:$B$199,2, FALSE)</f>
        <v>Last Known Location ID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Unique database ID for a an inventor's most recent location</v>
      </c>
    </row>
    <row r="61" spans="1:10" x14ac:dyDescent="0.25">
      <c r="A61" t="s">
        <v>79</v>
      </c>
      <c r="B61" t="s">
        <v>72</v>
      </c>
      <c r="C61" t="s">
        <v>31</v>
      </c>
      <c r="D61" t="s">
        <v>17</v>
      </c>
      <c r="E61" t="s">
        <v>9</v>
      </c>
      <c r="F61" s="32" t="s">
        <v>9</v>
      </c>
      <c r="G61" s="6" t="str">
        <f>VLOOKUP(A61,Common!$A$2:$B$199,2, FALSE)</f>
        <v>Last Known Longitude</v>
      </c>
      <c r="H61" s="32" t="str">
        <f>IF(D61="N","NA",VLOOKUP(A61,Common!$A$2:$C$200,3,FALSE))</f>
        <v>NA</v>
      </c>
      <c r="I61" s="32" t="str">
        <f>IF(D61="N","NA",VLOOKUP(A61,Common!$A$2:$D$200,4,FALSE))</f>
        <v>NA</v>
      </c>
      <c r="J61" s="32" t="str">
        <f>VLOOKUP(A61,Common!$A$2:$E$199,5, FALSE)</f>
        <v>Longitude of inventor's city on most recent patent</v>
      </c>
    </row>
    <row r="62" spans="1:10" x14ac:dyDescent="0.25">
      <c r="A62" t="s">
        <v>80</v>
      </c>
      <c r="B62" t="s">
        <v>72</v>
      </c>
      <c r="C62" t="s">
        <v>8</v>
      </c>
      <c r="D62" t="s">
        <v>9</v>
      </c>
      <c r="E62" t="s">
        <v>9</v>
      </c>
      <c r="F62" s="32" t="s">
        <v>9</v>
      </c>
      <c r="G62" s="6" t="str">
        <f>VLOOKUP(A62,Common!$A$2:$B$199,2, FALSE)</f>
        <v>Last Known State</v>
      </c>
      <c r="H62" s="32" t="str">
        <f>IF(D62="N","NA",VLOOKUP(A62,Common!$A$2:$C$200,3,FALSE))</f>
        <v>Drop Down Menu</v>
      </c>
      <c r="I62" s="32" t="str">
        <f>IF(D62="N","NA",VLOOKUP(A62,Common!$A$2:$D$200,4,FALSE))</f>
        <v>List of states</v>
      </c>
      <c r="J62" s="32" t="str">
        <f>VLOOKUP(A62,Common!$A$2:$E$199,5, FALSE)</f>
        <v>Inventor's state on most recent patent</v>
      </c>
    </row>
    <row r="63" spans="1:10" x14ac:dyDescent="0.25">
      <c r="A63" t="s">
        <v>81</v>
      </c>
      <c r="B63" t="s">
        <v>72</v>
      </c>
      <c r="C63" t="s">
        <v>8</v>
      </c>
      <c r="D63" t="s">
        <v>9</v>
      </c>
      <c r="E63" t="s">
        <v>9</v>
      </c>
      <c r="F63" s="32" t="s">
        <v>9</v>
      </c>
      <c r="G63" s="6" t="str">
        <f>VLOOKUP(A63,Common!$A$2:$B$199,2, FALSE)</f>
        <v>Last Name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Last name of inventor</v>
      </c>
    </row>
    <row r="64" spans="1:10" x14ac:dyDescent="0.25">
      <c r="A64" t="s">
        <v>82</v>
      </c>
      <c r="B64" t="s">
        <v>72</v>
      </c>
      <c r="C64" t="s">
        <v>11</v>
      </c>
      <c r="D64" t="s">
        <v>9</v>
      </c>
      <c r="E64" t="s">
        <v>9</v>
      </c>
      <c r="F64" s="32" t="s">
        <v>9</v>
      </c>
      <c r="G64" s="6" t="str">
        <f>VLOOKUP(A64,Common!$A$2:$B$199,2, FALSE)</f>
        <v>Last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most recent date for all an inventor's patents</v>
      </c>
    </row>
    <row r="65" spans="1:10" x14ac:dyDescent="0.25">
      <c r="A65" t="s">
        <v>336</v>
      </c>
      <c r="B65" t="s">
        <v>72</v>
      </c>
      <c r="C65" t="s">
        <v>23</v>
      </c>
      <c r="D65" t="s">
        <v>17</v>
      </c>
      <c r="E65" t="s">
        <v>9</v>
      </c>
      <c r="F65" s="32" t="s">
        <v>9</v>
      </c>
      <c r="G65" s="6" t="str">
        <f>VLOOKUP(A65,Common!$A$2:$B$199,2, FALSE)</f>
        <v>Number of Patents for Location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The number of patents for an inventor within a location</v>
      </c>
    </row>
    <row r="66" spans="1:10" x14ac:dyDescent="0.25">
      <c r="A66" t="s">
        <v>84</v>
      </c>
      <c r="B66" t="s">
        <v>72</v>
      </c>
      <c r="C66" t="s">
        <v>23</v>
      </c>
      <c r="D66" t="s">
        <v>9</v>
      </c>
      <c r="E66" t="s">
        <v>9</v>
      </c>
      <c r="F66" s="32" t="s">
        <v>9</v>
      </c>
      <c r="G66" s="6" t="str">
        <f>VLOOKUP(A66,Common!$A$2:$B$199,2, FALSE)</f>
        <v>Total Number of Patents</v>
      </c>
      <c r="H66" s="32" t="str">
        <f>IF(D66="N","NA",VLOOKUP(A66,Common!$A$2:$C$200,3,FALSE))</f>
        <v>Open Field, Validation</v>
      </c>
      <c r="I66" s="32" t="str">
        <f>IF(D66="N","NA",VLOOKUP(A66,Common!$A$2:$D$200,4,FALSE))</f>
        <v>NA</v>
      </c>
      <c r="J66" s="32" t="str">
        <f>VLOOKUP(A66,Common!$A$2:$E$199,5, FALSE)</f>
        <v>Total number of patents associated with a given inventor</v>
      </c>
    </row>
    <row r="67" spans="1:10" x14ac:dyDescent="0.25">
      <c r="A67" t="s">
        <v>85</v>
      </c>
      <c r="B67" t="s">
        <v>86</v>
      </c>
      <c r="C67" t="s">
        <v>11</v>
      </c>
      <c r="D67" t="s">
        <v>17</v>
      </c>
      <c r="E67" t="s">
        <v>9</v>
      </c>
      <c r="F67" s="32" t="s">
        <v>9</v>
      </c>
      <c r="G67" s="6" t="str">
        <f>VLOOKUP(A67,Common!$A$2:$B$199,2, FALSE)</f>
        <v>Action Date</v>
      </c>
      <c r="H67" s="32" t="str">
        <f>IF(D67="N","NA",VLOOKUP(A67,Common!$A$2:$C$200,3,FALSE))</f>
        <v>NA</v>
      </c>
      <c r="I67" s="32" t="str">
        <f>IF(D67="N","NA",VLOOKUP(A67,Common!$A$2:$D$200,4,FALSE))</f>
        <v>NA</v>
      </c>
      <c r="J67" s="32" t="str">
        <f>VLOOKUP(A67,Common!$A$2:$E$199,5, FALSE)</f>
        <v>Date an IPC is issued for a patent</v>
      </c>
    </row>
    <row r="68" spans="1:10" x14ac:dyDescent="0.25">
      <c r="A68" t="s">
        <v>87</v>
      </c>
      <c r="B68" t="s">
        <v>86</v>
      </c>
      <c r="C68" t="s">
        <v>8</v>
      </c>
      <c r="D68" t="s">
        <v>9</v>
      </c>
      <c r="E68" t="s">
        <v>9</v>
      </c>
      <c r="F68" s="32" t="s">
        <v>9</v>
      </c>
      <c r="G68" s="6" t="str">
        <f>VLOOKUP(A68,Common!$A$2:$B$199,2, FALSE)</f>
        <v>Class</v>
      </c>
      <c r="H68" s="32" t="str">
        <f>IF(D68="N","NA",VLOOKUP(A68,Common!$A$2:$C$200,3,FALSE))</f>
        <v>Open Field with link to Data Values</v>
      </c>
      <c r="I68" s="32" t="str">
        <f>IF(D68="N","NA",VLOOKUP(A68,Common!$A$2:$D$200,4,FALSE))</f>
        <v>http://www.wipo.int/export/sites/www/classifications/ipc/en/guide/guide_ipc.pdf</v>
      </c>
      <c r="J68" s="32" t="str">
        <f>VLOOKUP(A68,Common!$A$2:$E$199,5, FALSE)</f>
        <v>Second hierarchial level of the IPC system, sections are subdivided into classes</v>
      </c>
    </row>
    <row r="69" spans="1:10" x14ac:dyDescent="0.25">
      <c r="A69" t="s">
        <v>88</v>
      </c>
      <c r="B69" t="s">
        <v>86</v>
      </c>
      <c r="C69" t="s">
        <v>8</v>
      </c>
      <c r="D69" t="s">
        <v>17</v>
      </c>
      <c r="E69" t="s">
        <v>9</v>
      </c>
      <c r="F69" s="32" t="s">
        <v>9</v>
      </c>
      <c r="G69" s="6" t="str">
        <f>VLOOKUP(A69,Common!$A$2:$B$199,2, FALSE)</f>
        <v>Classification Data Source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 xml:space="preserve"> “H” defining “Human - Generated”, “M” defining “Machine - Generated” and “G” defining “G enerated via Software”</v>
      </c>
    </row>
    <row r="70" spans="1:10" x14ac:dyDescent="0.25">
      <c r="A70" t="s">
        <v>89</v>
      </c>
      <c r="B70" t="s">
        <v>86</v>
      </c>
      <c r="C70" t="s">
        <v>8</v>
      </c>
      <c r="D70" t="s">
        <v>9</v>
      </c>
      <c r="E70" t="s">
        <v>9</v>
      </c>
      <c r="F70" s="32" t="s">
        <v>9</v>
      </c>
      <c r="G70" s="6" t="str">
        <f>VLOOKUP(A70,Common!$A$2:$B$199,2, FALSE)</f>
        <v>Classification Value</v>
      </c>
      <c r="H70" s="32" t="str">
        <f>IF(D70="N","NA",VLOOKUP(A70,Common!$A$2:$C$200,3,FALSE))</f>
        <v>Drop Down Menu</v>
      </c>
      <c r="I70" s="32" t="str">
        <f>IF(D70="N","NA",VLOOKUP(A70,Common!$A$2:$D$200,4,FALSE))</f>
        <v>I | N</v>
      </c>
      <c r="J70" s="32" t="str">
        <f>VLOOKUP(A70,Common!$A$2:$E$199,5, FALSE)</f>
        <v>“ I ” defining “invention information” or “N” defining “non - invention information”</v>
      </c>
    </row>
    <row r="71" spans="1:10" x14ac:dyDescent="0.25">
      <c r="A71" t="s">
        <v>90</v>
      </c>
      <c r="B71" t="s">
        <v>86</v>
      </c>
      <c r="C71" t="s">
        <v>11</v>
      </c>
      <c r="D71" t="s">
        <v>9</v>
      </c>
      <c r="E71" t="s">
        <v>9</v>
      </c>
      <c r="F71" s="32" t="s">
        <v>9</v>
      </c>
      <c r="G71" s="6" t="str">
        <f>VLOOKUP(A71,Common!$A$2:$B$199,2, FALSE)</f>
        <v>First Seen Date</v>
      </c>
      <c r="H71" s="32" t="str">
        <f>IF(D71="N","NA",VLOOKUP(A71,Common!$A$2:$C$200,3,FALSE))</f>
        <v>Open Field, No Validation</v>
      </c>
      <c r="I71" s="32" t="str">
        <f>IF(D71="N","NA",VLOOKUP(A71,Common!$A$2:$D$200,4,FALSE))</f>
        <v>NA</v>
      </c>
      <c r="J71" s="32" t="str">
        <f>VLOOKUP(A71,Common!$A$2:$E$199,5, FALSE)</f>
        <v>The date of the earliest patent within a IPC group</v>
      </c>
    </row>
    <row r="72" spans="1:10" x14ac:dyDescent="0.25">
      <c r="A72" t="s">
        <v>91</v>
      </c>
      <c r="B72" t="s">
        <v>86</v>
      </c>
      <c r="C72" t="s">
        <v>11</v>
      </c>
      <c r="D72" t="s">
        <v>9</v>
      </c>
      <c r="E72" t="s">
        <v>9</v>
      </c>
      <c r="F72" s="32" t="s">
        <v>9</v>
      </c>
      <c r="G72" s="6" t="str">
        <f>VLOOKUP(A72,Common!$A$2:$B$199,2, FALSE)</f>
        <v>Last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most recent patent within a IPC group</v>
      </c>
    </row>
    <row r="73" spans="1:10" x14ac:dyDescent="0.25">
      <c r="A73" t="s">
        <v>92</v>
      </c>
      <c r="B73" t="s">
        <v>86</v>
      </c>
      <c r="C73" t="s">
        <v>8</v>
      </c>
      <c r="D73" t="s">
        <v>9</v>
      </c>
      <c r="E73" t="s">
        <v>9</v>
      </c>
      <c r="F73" s="32" t="s">
        <v>9</v>
      </c>
      <c r="G73" s="6" t="str">
        <f>VLOOKUP(A73,Common!$A$2:$B$199,2, FALSE)</f>
        <v>Main Group</v>
      </c>
      <c r="H73" s="32" t="str">
        <f>IF(D73="N","NA",VLOOKUP(A73,Common!$A$2:$C$200,3,FALSE))</f>
        <v>Open Field with link to Data Values</v>
      </c>
      <c r="I73" s="32" t="str">
        <f>IF(D73="N","NA",VLOOKUP(A73,Common!$A$2:$D$200,4,FALSE))</f>
        <v>http://www.wipo.int/export/sites/www/classifications/ipc/en/guide/guide_ipc.pdf</v>
      </c>
      <c r="J73" s="32" t="str">
        <f>VLOOKUP(A73,Common!$A$2:$E$199,5, FALSE)</f>
        <v>Subdivisions of the subclass within the IPC system</v>
      </c>
    </row>
    <row r="74" spans="1:10" x14ac:dyDescent="0.25">
      <c r="A74" t="s">
        <v>93</v>
      </c>
      <c r="B74" t="s">
        <v>86</v>
      </c>
      <c r="C74" t="s">
        <v>8</v>
      </c>
      <c r="D74" t="s">
        <v>9</v>
      </c>
      <c r="E74" t="s">
        <v>9</v>
      </c>
      <c r="F74" s="32" t="s">
        <v>9</v>
      </c>
      <c r="G74" s="6" t="str">
        <f>VLOOKUP(A74,Common!$A$2:$B$199,2, FALSE)</f>
        <v>Section</v>
      </c>
      <c r="H74" s="32" t="str">
        <f>IF(D74="N","NA",VLOOKUP(A74,Common!$A$2:$C$200,3,FALSE))</f>
        <v>Drop Down Menu</v>
      </c>
      <c r="I74" s="32" t="str">
        <f>IF(D74="N","NA",VLOOKUP(A74,Common!$A$2:$D$200,4,FALSE))</f>
        <v>A | B | C | D | E | F | G | H</v>
      </c>
      <c r="J74" s="32" t="str">
        <f>VLOOKUP(A74,Common!$A$2:$E$199,5,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5" spans="1:10" x14ac:dyDescent="0.25">
      <c r="A75" t="s">
        <v>95</v>
      </c>
      <c r="B75" t="s">
        <v>86</v>
      </c>
      <c r="C75" t="s">
        <v>8</v>
      </c>
      <c r="D75" t="s">
        <v>9</v>
      </c>
      <c r="E75" t="s">
        <v>9</v>
      </c>
      <c r="F75" s="32" t="s">
        <v>9</v>
      </c>
      <c r="G75" s="6" t="str">
        <f>VLOOKUP(A75,Common!$A$2:$B$199,2, FALSE)</f>
        <v>Subclass</v>
      </c>
      <c r="H75" s="32" t="str">
        <f>IF(D75="N","NA",VLOOKUP(A75,Common!$A$2:$C$200,3,FALSE))</f>
        <v>Drop Down Menu</v>
      </c>
      <c r="I75" s="32" t="str">
        <f>IF(D75="N","NA",VLOOKUP(A75,Common!$A$2:$D$200,4,FALSE))</f>
        <v xml:space="preserve">A | B | C | D | E | F | G | H | I | J | K | L | M | N | O | P | Q | R | S | T | U | V | W | X | Y | Z </v>
      </c>
      <c r="J75" s="32" t="str">
        <f>VLOOKUP(A75,Common!$A$2:$E$199,5, FALSE)</f>
        <v>Subdivisions of the class within IPC system</v>
      </c>
    </row>
    <row r="76" spans="1:10" x14ac:dyDescent="0.25">
      <c r="A76" t="s">
        <v>96</v>
      </c>
      <c r="B76" t="s">
        <v>86</v>
      </c>
      <c r="C76" t="s">
        <v>8</v>
      </c>
      <c r="D76" t="s">
        <v>9</v>
      </c>
      <c r="E76" t="s">
        <v>9</v>
      </c>
      <c r="F76" s="32" t="s">
        <v>9</v>
      </c>
      <c r="G76" s="6" t="str">
        <f>VLOOKUP(A76,Common!$A$2:$B$199,2, FALSE)</f>
        <v>Subgroup</v>
      </c>
      <c r="H76" s="32" t="str">
        <f>IF(D76="N","NA",VLOOKUP(A76,Common!$A$2:$C$200,3,FALSE))</f>
        <v>Open Field with link to Data Values</v>
      </c>
      <c r="I76" s="32" t="str">
        <f>IF(D76="N","NA",VLOOKUP(A76,Common!$A$2:$D$200,4,FALSE))</f>
        <v>http://www.wipo.int/export/sites/www/classifications/ipc/en/guide/guide_ipc.pdf</v>
      </c>
      <c r="J76" s="32" t="str">
        <f>VLOOKUP(A76,Common!$A$2:$E$199,5, FALSE)</f>
        <v>Subdivisions of the main group within the IPC system</v>
      </c>
    </row>
    <row r="77" spans="1:10" x14ac:dyDescent="0.25">
      <c r="A77" t="s">
        <v>97</v>
      </c>
      <c r="B77" t="s">
        <v>86</v>
      </c>
      <c r="C77" t="s">
        <v>8</v>
      </c>
      <c r="D77" t="s">
        <v>9</v>
      </c>
      <c r="E77" t="s">
        <v>9</v>
      </c>
      <c r="F77" s="32" t="s">
        <v>9</v>
      </c>
      <c r="G77" s="6" t="str">
        <f>VLOOKUP(A77,Common!$A$2:$B$199,2, FALSE)</f>
        <v>Symbol Position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F | L </v>
      </c>
      <c r="J77" s="32" t="str">
        <f>VLOOKUP(A77,Common!$A$2:$E$199,5,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8" spans="1:10" x14ac:dyDescent="0.25">
      <c r="A78" t="s">
        <v>98</v>
      </c>
      <c r="B78" t="s">
        <v>86</v>
      </c>
      <c r="C78" t="s">
        <v>23</v>
      </c>
      <c r="D78" t="s">
        <v>9</v>
      </c>
      <c r="E78" t="s">
        <v>9</v>
      </c>
      <c r="F78" s="32" t="s">
        <v>9</v>
      </c>
      <c r="G78" s="6" t="str">
        <f>VLOOKUP(A78,Common!$A$2:$B$199,2, FALSE)</f>
        <v>Total Number of Assignees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The total number of unique assignees on patents within an IPC class.</v>
      </c>
    </row>
    <row r="79" spans="1:10" x14ac:dyDescent="0.25">
      <c r="A79" t="s">
        <v>99</v>
      </c>
      <c r="B79" t="s">
        <v>86</v>
      </c>
      <c r="C79" t="s">
        <v>23</v>
      </c>
      <c r="D79" t="s">
        <v>9</v>
      </c>
      <c r="E79" t="s">
        <v>9</v>
      </c>
      <c r="F79" s="32" t="s">
        <v>9</v>
      </c>
      <c r="G79" s="6" t="str">
        <f>VLOOKUP(A79,Common!$A$2:$B$199,2, FALSE)</f>
        <v>Total Number of Inventors</v>
      </c>
      <c r="H79" s="32" t="str">
        <f>IF(D79="N","NA",VLOOKUP(A79,Common!$A$2:$C$200,3,FALSE))</f>
        <v>Open Field, Validation</v>
      </c>
      <c r="I79" s="32" t="str">
        <f>IF(D79="N","NA",VLOOKUP(A79,Common!$A$2:$D$200,4,FALSE))</f>
        <v>NA</v>
      </c>
      <c r="J79" s="32" t="str">
        <f>VLOOKUP(A79,Common!$A$2:$E$199,5, FALSE)</f>
        <v>The total number of unique inventors on patents within an IPC class</v>
      </c>
    </row>
    <row r="80" spans="1:10" x14ac:dyDescent="0.25">
      <c r="A80" t="s">
        <v>100</v>
      </c>
      <c r="B80" t="s">
        <v>86</v>
      </c>
      <c r="C80" t="s">
        <v>11</v>
      </c>
      <c r="D80" t="s">
        <v>17</v>
      </c>
      <c r="E80" t="s">
        <v>9</v>
      </c>
      <c r="F80" s="32" t="s">
        <v>9</v>
      </c>
      <c r="G80" s="6" t="str">
        <f>VLOOKUP(A80,Common!$A$2:$B$199,2, FALSE)</f>
        <v>Version Indicator</v>
      </c>
      <c r="H80" s="32" t="str">
        <f>IF(D80="N","NA",VLOOKUP(A80,Common!$A$2:$C$200,3,FALSE))</f>
        <v>NA</v>
      </c>
      <c r="I80" s="32" t="str">
        <f>IF(D80="N","NA",VLOOKUP(A80,Common!$A$2:$D$200,4,FALSE))</f>
        <v>NA</v>
      </c>
      <c r="J80" s="32" t="str">
        <f>VLOOKUP(A80,Common!$A$2:$E$199,5, FALSE)</f>
        <v>The version of the IPC classification system</v>
      </c>
    </row>
    <row r="81" spans="1:10" x14ac:dyDescent="0.25">
      <c r="A81" t="s">
        <v>182</v>
      </c>
      <c r="B81" t="s">
        <v>183</v>
      </c>
      <c r="C81" t="s">
        <v>8</v>
      </c>
      <c r="D81" t="s">
        <v>9</v>
      </c>
      <c r="E81" t="s">
        <v>9</v>
      </c>
      <c r="F81" s="32" t="s">
        <v>9</v>
      </c>
      <c r="G81" s="6" t="str">
        <f>VLOOKUP(A81,Common!$A$2:$B$199,2, FALSE)</f>
        <v>City</v>
      </c>
      <c r="H81" s="32" t="str">
        <f>IF(D81="N","NA",VLOOKUP(A81,Common!$A$2:$C$200,3,FALSE))</f>
        <v>Open Field, No Validation</v>
      </c>
      <c r="I81" s="32" t="str">
        <f>IF(D81="N","NA",VLOOKUP(A81,Common!$A$2:$D$200,4,FALSE))</f>
        <v>NA</v>
      </c>
      <c r="J81" s="32" t="str">
        <f>VLOOKUP(A81,Common!$A$2:$E$199,5, FALSE)</f>
        <v>City associated with a location</v>
      </c>
    </row>
    <row r="82" spans="1:10" x14ac:dyDescent="0.25">
      <c r="A82" t="s">
        <v>184</v>
      </c>
      <c r="B82" t="s">
        <v>183</v>
      </c>
      <c r="C82" t="s">
        <v>8</v>
      </c>
      <c r="D82" t="s">
        <v>9</v>
      </c>
      <c r="E82" t="s">
        <v>9</v>
      </c>
      <c r="F82" s="32" t="s">
        <v>9</v>
      </c>
      <c r="G82" s="6" t="str">
        <f>VLOOKUP(A82,Common!$A$2:$B$199,2, FALSE)</f>
        <v>Country</v>
      </c>
      <c r="H82" s="32" t="str">
        <f>IF(D82="N","NA",VLOOKUP(A82,Common!$A$2:$C$200,3,FALSE))</f>
        <v>Drop Down Menu</v>
      </c>
      <c r="I82" s="32" t="str">
        <f>IF(D82="N","NA",VLOOKUP(A82,Common!$A$2:$D$200,4,FALSE))</f>
        <v>List of countries</v>
      </c>
      <c r="J82" s="32" t="str">
        <f>VLOOKUP(A82,Common!$A$2:$E$199,5, FALSE)</f>
        <v>Country associated with a location</v>
      </c>
    </row>
    <row r="83" spans="1:10" x14ac:dyDescent="0.25">
      <c r="A83" t="s">
        <v>199</v>
      </c>
      <c r="B83" t="s">
        <v>183</v>
      </c>
      <c r="C83" t="s">
        <v>8</v>
      </c>
      <c r="D83" t="s">
        <v>9</v>
      </c>
      <c r="E83" t="s">
        <v>9</v>
      </c>
      <c r="F83" s="32" t="s">
        <v>9</v>
      </c>
      <c r="G83" s="6" t="str">
        <f>VLOOKUP(A83,Common!$A$2:$B$199,2, FALSE)</f>
        <v>ID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Disambiguated Location ID generated by the disambiguation algorithm</v>
      </c>
    </row>
    <row r="84" spans="1:10" x14ac:dyDescent="0.25">
      <c r="A84" t="s">
        <v>185</v>
      </c>
      <c r="B84" t="s">
        <v>183</v>
      </c>
      <c r="C84" t="s">
        <v>31</v>
      </c>
      <c r="D84" t="s">
        <v>17</v>
      </c>
      <c r="E84" t="s">
        <v>9</v>
      </c>
      <c r="F84" s="32" t="s">
        <v>9</v>
      </c>
      <c r="G84" s="6" t="str">
        <f>VLOOKUP(A84,Common!$A$2:$B$199,2, FALSE)</f>
        <v>Latitude</v>
      </c>
      <c r="H84" s="32" t="str">
        <f>IF(D84="N","NA",VLOOKUP(A84,Common!$A$2:$C$200,3,FALSE))</f>
        <v>NA</v>
      </c>
      <c r="I84" s="32" t="str">
        <f>IF(D84="N","NA",VLOOKUP(A84,Common!$A$2:$D$200,4,FALSE))</f>
        <v>NA</v>
      </c>
      <c r="J84" s="32" t="str">
        <f>VLOOKUP(A84,Common!$A$2:$E$199,5, FALSE)</f>
        <v>Latitude associated with a location</v>
      </c>
    </row>
    <row r="85" spans="1:10" x14ac:dyDescent="0.25">
      <c r="A85" t="s">
        <v>187</v>
      </c>
      <c r="B85" t="s">
        <v>183</v>
      </c>
      <c r="C85" t="s">
        <v>31</v>
      </c>
      <c r="D85" t="s">
        <v>17</v>
      </c>
      <c r="E85" t="s">
        <v>9</v>
      </c>
      <c r="F85" s="32" t="s">
        <v>9</v>
      </c>
      <c r="G85" s="6" t="str">
        <f>VLOOKUP(A85,Common!$A$2:$B$199,2, FALSE)</f>
        <v>Longitude</v>
      </c>
      <c r="H85" s="32" t="str">
        <f>IF(D85="N","NA",VLOOKUP(A85,Common!$A$2:$C$200,3,FALSE))</f>
        <v>NA</v>
      </c>
      <c r="I85" s="32" t="str">
        <f>IF(D85="N","NA",VLOOKUP(A85,Common!$A$2:$D$200,4,FALSE))</f>
        <v>NA</v>
      </c>
      <c r="J85" s="32" t="str">
        <f>VLOOKUP(A85,Common!$A$2:$E$199,5, FALSE)</f>
        <v>Longitude associated with the selected location</v>
      </c>
    </row>
    <row r="86" spans="1:10" x14ac:dyDescent="0.25">
      <c r="A86" t="s">
        <v>188</v>
      </c>
      <c r="B86" t="s">
        <v>183</v>
      </c>
      <c r="C86" t="s">
        <v>8</v>
      </c>
      <c r="D86" t="s">
        <v>9</v>
      </c>
      <c r="E86" t="s">
        <v>9</v>
      </c>
      <c r="F86" s="32" t="s">
        <v>9</v>
      </c>
      <c r="G86" s="6" t="str">
        <f>VLOOKUP(A86,Common!$A$2:$B$199,2, FALSE)</f>
        <v>State</v>
      </c>
      <c r="H86" s="32" t="str">
        <f>IF(D86="N","NA",VLOOKUP(A86,Common!$A$2:$C$200,3,FALSE))</f>
        <v>Drop Down Menu</v>
      </c>
      <c r="I86" s="32" t="str">
        <f>IF(D86="N","NA",VLOOKUP(A86,Common!$A$2:$D$200,4,FALSE))</f>
        <v>List of states</v>
      </c>
      <c r="J86" s="32" t="str">
        <f>VLOOKUP(A86,Common!$A$2:$E$199,5, FALSE)</f>
        <v>State assocaited with a location</v>
      </c>
    </row>
    <row r="87" spans="1:10" x14ac:dyDescent="0.25">
      <c r="A87" t="s">
        <v>337</v>
      </c>
      <c r="B87" t="s">
        <v>183</v>
      </c>
      <c r="C87" t="s">
        <v>23</v>
      </c>
      <c r="D87" t="s">
        <v>9</v>
      </c>
      <c r="E87" t="s">
        <v>9</v>
      </c>
      <c r="F87" s="32" t="s">
        <v>9</v>
      </c>
      <c r="G87" s="6" t="str">
        <f>VLOOKUP(A87,Common!$A$2:$B$199,2, FALSE)</f>
        <v>Total Number of Assignees</v>
      </c>
      <c r="H87" s="32" t="str">
        <f>IF(D87="N","NA",VLOOKUP(A87,Common!$A$2:$C$200,3,FALSE))</f>
        <v>Open Field, Validation</v>
      </c>
      <c r="I87" s="32" t="str">
        <f>IF(D87="N","NA",VLOOKUP(A87,Common!$A$2:$D$200,4,FALSE))</f>
        <v>NA</v>
      </c>
      <c r="J87" s="32" t="str">
        <f>VLOOKUP(A87,Common!$A$2:$E$199,5, FALSE)</f>
        <v>The number of unique assignees on patents for a given location.</v>
      </c>
    </row>
    <row r="88" spans="1:10" x14ac:dyDescent="0.25">
      <c r="A88" t="s">
        <v>338</v>
      </c>
      <c r="B88" t="s">
        <v>183</v>
      </c>
      <c r="C88" t="s">
        <v>23</v>
      </c>
      <c r="D88" t="s">
        <v>9</v>
      </c>
      <c r="E88" t="s">
        <v>9</v>
      </c>
      <c r="F88" s="32" t="s">
        <v>9</v>
      </c>
      <c r="G88" s="6" t="str">
        <f>VLOOKUP(A88,Common!$A$2:$B$199,2, FALSE)</f>
        <v>Total Number of Inventors</v>
      </c>
      <c r="H88" s="32" t="str">
        <f>IF(D88="N","NA",VLOOKUP(A88,Common!$A$2:$C$200,3,FALSE))</f>
        <v>Open Field, Validation</v>
      </c>
      <c r="I88" s="32" t="str">
        <f>IF(D88="N","NA",VLOOKUP(A88,Common!$A$2:$D$200,4,FALSE))</f>
        <v>NA</v>
      </c>
      <c r="J88" s="32" t="str">
        <f>VLOOKUP(A88,Common!$A$2:$E$199,5, FALSE)</f>
        <v>The number of unique inventors on patents for a given location.</v>
      </c>
    </row>
    <row r="89" spans="1:10" x14ac:dyDescent="0.25">
      <c r="A89" t="s">
        <v>339</v>
      </c>
      <c r="B89" t="s">
        <v>183</v>
      </c>
      <c r="C89" t="s">
        <v>23</v>
      </c>
      <c r="D89" t="s">
        <v>9</v>
      </c>
      <c r="E89" t="s">
        <v>9</v>
      </c>
      <c r="F89" s="32" t="s">
        <v>9</v>
      </c>
      <c r="G89" s="6" t="str">
        <f>VLOOKUP(A89,Common!$A$2:$B$199,2, FALSE)</f>
        <v>Total Number of Patents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patents for the selected location</v>
      </c>
    </row>
    <row r="90" spans="1:10" x14ac:dyDescent="0.25">
      <c r="A90" t="s">
        <v>101</v>
      </c>
      <c r="B90" t="s">
        <v>102</v>
      </c>
      <c r="C90" t="s">
        <v>8</v>
      </c>
      <c r="D90" t="s">
        <v>9</v>
      </c>
      <c r="E90" t="s">
        <v>9</v>
      </c>
      <c r="F90" s="32" t="s">
        <v>9</v>
      </c>
      <c r="G90" s="6" t="str">
        <f>VLOOKUP(A90,Common!$A$2:$B$199,2, FALSE)</f>
        <v>Category ID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1 | 2 | 3 | 4 | 5 | 6 | 7 </v>
      </c>
      <c r="J90" s="32" t="str">
        <f>VLOOKUP(A90,Common!$A$2:$E$199,5, FALSE)</f>
        <v>NBER category ID (see nber_category_title for details)</v>
      </c>
    </row>
    <row r="91" spans="1:10" x14ac:dyDescent="0.25">
      <c r="A91" t="s">
        <v>103</v>
      </c>
      <c r="B91" t="s">
        <v>102</v>
      </c>
      <c r="C91" t="s">
        <v>8</v>
      </c>
      <c r="D91" t="s">
        <v>9</v>
      </c>
      <c r="E91" t="s">
        <v>9</v>
      </c>
      <c r="F91" s="32" t="s">
        <v>9</v>
      </c>
      <c r="G91" s="6" t="str">
        <f>VLOOKUP(A91,Common!$A$2:$B$199,2, FALSE)</f>
        <v>Category Title</v>
      </c>
      <c r="H91" s="32" t="str">
        <f>IF(D91="N","NA",VLOOKUP(A91,Common!$A$2:$C$200,3,FALSE))</f>
        <v>Drop Down Menu</v>
      </c>
      <c r="I91" s="32" t="str">
        <f>IF(D91="N","NA",VLOOKUP(A91,Common!$A$2:$D$200,4,FALSE))</f>
        <v>Chemical | Cmp &amp; Cmm | Drgs&amp;Med | Elec |  Mech | Others | Unclassified</v>
      </c>
      <c r="J91" s="32" t="str">
        <f>VLOOKUP(A91,Common!$A$2:$E$199,5, FALSE)</f>
        <v>Description of NBER category</v>
      </c>
    </row>
    <row r="92" spans="1:10" x14ac:dyDescent="0.25">
      <c r="A92" t="s">
        <v>104</v>
      </c>
      <c r="B92" t="s">
        <v>102</v>
      </c>
      <c r="C92" t="s">
        <v>11</v>
      </c>
      <c r="D92" t="s">
        <v>9</v>
      </c>
      <c r="E92" t="s">
        <v>9</v>
      </c>
      <c r="F92" s="32" t="s">
        <v>9</v>
      </c>
      <c r="G92" s="6" t="str">
        <f>VLOOKUP(A92,Common!$A$2:$B$199,2, FALSE)</f>
        <v>First Seen Date</v>
      </c>
      <c r="H92" s="32" t="str">
        <f>IF(D92="N","NA",VLOOKUP(A92,Common!$A$2:$C$200,3,FALSE))</f>
        <v>Open Field, No Validation</v>
      </c>
      <c r="I92" s="32" t="str">
        <f>IF(D92="N","NA",VLOOKUP(A92,Common!$A$2:$D$200,4,FALSE))</f>
        <v>NA</v>
      </c>
      <c r="J92" s="32" t="str">
        <f>VLOOKUP(A92,Common!$A$2:$E$199,5, FALSE)</f>
        <v>The date of the earliest patent within a NBER subcategory</v>
      </c>
    </row>
    <row r="93" spans="1:10" x14ac:dyDescent="0.25">
      <c r="A93" t="s">
        <v>105</v>
      </c>
      <c r="B93" t="s">
        <v>102</v>
      </c>
      <c r="C93" t="s">
        <v>11</v>
      </c>
      <c r="D93" t="s">
        <v>9</v>
      </c>
      <c r="E93" t="s">
        <v>9</v>
      </c>
      <c r="F93" s="32" t="s">
        <v>9</v>
      </c>
      <c r="G93" s="6" t="str">
        <f>VLOOKUP(A93,Common!$A$2:$B$199,2, FALSE)</f>
        <v>Last Seen Date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date of the most recent patent within a NBER subcategory</v>
      </c>
    </row>
    <row r="94" spans="1:10" x14ac:dyDescent="0.25">
      <c r="A94" t="s">
        <v>106</v>
      </c>
      <c r="B94" t="s">
        <v>102</v>
      </c>
      <c r="C94" t="s">
        <v>8</v>
      </c>
      <c r="D94" t="s">
        <v>9</v>
      </c>
      <c r="E94" t="s">
        <v>9</v>
      </c>
      <c r="F94" s="32" t="s">
        <v>9</v>
      </c>
      <c r="G94" s="6" t="str">
        <f>VLOOKUP(A94,Common!$A$2:$B$199,2, FALSE)</f>
        <v>Subcategory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>'11 | 12 | 13 | 14 | 15 | 19 | 21 | 22 | 23 | 24 | 25 | 31 | 32 | 33 | 39 | 41 | 42 | 43 | 44 | 45 | 46 | 49 | 51 | 52 | 53 | 54 | 55 | 59 | 61 | 62 | 63 | 64 | 65 | 66 | 67 | 68 | 69 | 70'</v>
      </c>
      <c r="J94" s="32" t="str">
        <f>VLOOKUP(A94,Common!$A$2:$E$199,5, FALSE)</f>
        <v>NBER subcategory ID (See nber_subcategory_title for details)</v>
      </c>
    </row>
    <row r="95" spans="1:10" x14ac:dyDescent="0.25">
      <c r="A95" t="s">
        <v>107</v>
      </c>
      <c r="B95" t="s">
        <v>102</v>
      </c>
      <c r="C95" t="s">
        <v>8</v>
      </c>
      <c r="D95" t="s">
        <v>9</v>
      </c>
      <c r="E95" t="s">
        <v>9</v>
      </c>
      <c r="F95" s="32" t="s">
        <v>9</v>
      </c>
      <c r="G95" s="6" t="str">
        <f>VLOOKUP(A95,Common!$A$2:$B$199,2, FALSE)</f>
        <v>Subcategory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5" s="32" t="str">
        <f>VLOOKUP(A95,Common!$A$2:$E$199,5, FALSE)</f>
        <v>Description of NBER subcategory</v>
      </c>
    </row>
    <row r="96" spans="1:10" x14ac:dyDescent="0.25">
      <c r="A96" t="s">
        <v>108</v>
      </c>
      <c r="B96" t="s">
        <v>102</v>
      </c>
      <c r="C96" t="s">
        <v>23</v>
      </c>
      <c r="D96" t="s">
        <v>9</v>
      </c>
      <c r="E96" t="s">
        <v>9</v>
      </c>
      <c r="F96" s="32" t="s">
        <v>9</v>
      </c>
      <c r="G96" s="6" t="str">
        <f>VLOOKUP(A96,Common!$A$2:$B$199,2, FALSE)</f>
        <v>Total Number of Assignees</v>
      </c>
      <c r="H96" s="32" t="str">
        <f>IF(D96="N","NA",VLOOKUP(A96,Common!$A$2:$C$200,3,FALSE))</f>
        <v>Open Field, Validation</v>
      </c>
      <c r="I96" s="32" t="str">
        <f>IF(D96="N","NA",VLOOKUP(A96,Common!$A$2:$D$200,4,FALSE))</f>
        <v>NA</v>
      </c>
      <c r="J96" s="32" t="str">
        <f>VLOOKUP(A96,Common!$A$2:$E$199,5, FALSE)</f>
        <v>The total number of unique assignees on patents within a NBER subcategory</v>
      </c>
    </row>
    <row r="97" spans="1:10" x14ac:dyDescent="0.25">
      <c r="A97" t="s">
        <v>109</v>
      </c>
      <c r="B97" t="s">
        <v>102</v>
      </c>
      <c r="C97" t="s">
        <v>23</v>
      </c>
      <c r="D97" t="s">
        <v>9</v>
      </c>
      <c r="E97" t="s">
        <v>9</v>
      </c>
      <c r="F97" s="32" t="s">
        <v>9</v>
      </c>
      <c r="G97" s="6" t="str">
        <f>VLOOKUP(A97,Common!$A$2:$B$199,2, FALSE)</f>
        <v>Total Number of Inventors</v>
      </c>
      <c r="H97" s="32" t="str">
        <f>IF(D97="N","NA",VLOOKUP(A97,Common!$A$2:$C$200,3,FALSE))</f>
        <v>Open Field, Validation</v>
      </c>
      <c r="I97" s="32" t="str">
        <f>IF(D97="N","NA",VLOOKUP(A97,Common!$A$2:$D$200,4,FALSE))</f>
        <v>NA</v>
      </c>
      <c r="J97" s="32" t="str">
        <f>VLOOKUP(A97,Common!$A$2:$E$199,5, FALSE)</f>
        <v>The total number of unique inventors on patents within a NBER subcategory</v>
      </c>
    </row>
    <row r="98" spans="1:10" x14ac:dyDescent="0.25">
      <c r="A98" t="s">
        <v>110</v>
      </c>
      <c r="B98" t="s">
        <v>102</v>
      </c>
      <c r="C98" t="s">
        <v>23</v>
      </c>
      <c r="D98" t="s">
        <v>9</v>
      </c>
      <c r="E98" t="s">
        <v>9</v>
      </c>
      <c r="F98" s="32" t="s">
        <v>9</v>
      </c>
      <c r="G98" s="6" t="str">
        <f>VLOOKUP(A98,Common!$A$2:$B$199,2, FALSE)</f>
        <v>Total Number of Patents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patents within a NBER subcategory</v>
      </c>
    </row>
    <row r="99" spans="1:10" x14ac:dyDescent="0.25">
      <c r="A99" t="s">
        <v>111</v>
      </c>
      <c r="B99" t="s">
        <v>112</v>
      </c>
      <c r="C99" t="s">
        <v>113</v>
      </c>
      <c r="D99" t="s">
        <v>17</v>
      </c>
      <c r="E99" t="s">
        <v>9</v>
      </c>
      <c r="F99" s="32" t="s">
        <v>9</v>
      </c>
      <c r="G99" s="6" t="str">
        <f>VLOOKUP(A99,Common!$A$2:$B$199,2, FALSE)</f>
        <v>Abstract</v>
      </c>
      <c r="H99" s="32" t="str">
        <f>IF(D99="N","NA",VLOOKUP(A99,Common!$A$2:$C$200,3,FALSE))</f>
        <v>NA</v>
      </c>
      <c r="I99" s="32" t="str">
        <f>IF(D99="N","NA",VLOOKUP(A99,Common!$A$2:$D$200,4,FALSE))</f>
        <v>NA</v>
      </c>
      <c r="J99" s="32" t="str">
        <f>VLOOKUP(A99,Common!$A$2:$E$199,5, FALSE)</f>
        <v>Abtract associated with the patent</v>
      </c>
    </row>
    <row r="100" spans="1:10" x14ac:dyDescent="0.25">
      <c r="A100" t="s">
        <v>114</v>
      </c>
      <c r="B100" t="s">
        <v>112</v>
      </c>
      <c r="C100" t="s">
        <v>23</v>
      </c>
      <c r="D100" t="s">
        <v>9</v>
      </c>
      <c r="E100" t="s">
        <v>9</v>
      </c>
      <c r="F100" s="32" t="s">
        <v>9</v>
      </c>
      <c r="G100" s="6" t="str">
        <f>VLOOKUP(A100,Common!$A$2:$B$199,2, FALSE)</f>
        <v>Average Processing Time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Average processing time for patents belonging to the same USPC mainclass category as the selected patent</v>
      </c>
    </row>
    <row r="101" spans="1:10" x14ac:dyDescent="0.25">
      <c r="A101" t="s">
        <v>115</v>
      </c>
      <c r="B101" t="s">
        <v>112</v>
      </c>
      <c r="C101" t="s">
        <v>8</v>
      </c>
      <c r="D101" t="s">
        <v>9</v>
      </c>
      <c r="E101" t="s">
        <v>9</v>
      </c>
      <c r="F101" s="32" t="s">
        <v>9</v>
      </c>
      <c r="G101" s="6" t="str">
        <f>VLOOKUP(A101,Common!$A$2:$B$199,2, FALSE)</f>
        <v>Country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US</v>
      </c>
      <c r="J101" s="32" t="str">
        <f>VLOOKUP(A101,Common!$A$2:$E$199,5, FALSE)</f>
        <v>Country assciated with a patent (always U.S.)</v>
      </c>
    </row>
    <row r="102" spans="1:10" x14ac:dyDescent="0.25">
      <c r="A102" t="s">
        <v>116</v>
      </c>
      <c r="B102" t="s">
        <v>112</v>
      </c>
      <c r="C102" t="s">
        <v>11</v>
      </c>
      <c r="D102" t="s">
        <v>9</v>
      </c>
      <c r="E102" t="s">
        <v>9</v>
      </c>
      <c r="F102" s="32" t="s">
        <v>9</v>
      </c>
      <c r="G102" s="6" t="str">
        <f>VLOOKUP(A102,Common!$A$2:$B$199,2, FALSE)</f>
        <v>Date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Date patent was granted</v>
      </c>
    </row>
    <row r="103" spans="1:10" x14ac:dyDescent="0.25">
      <c r="A103" t="s">
        <v>118</v>
      </c>
      <c r="B103" t="s">
        <v>112</v>
      </c>
      <c r="C103" t="s">
        <v>8</v>
      </c>
      <c r="D103" t="s">
        <v>9</v>
      </c>
      <c r="E103" t="s">
        <v>9</v>
      </c>
      <c r="F103" s="32" t="s">
        <v>9</v>
      </c>
      <c r="G103" s="6" t="str">
        <f>VLOOKUP(A103,Common!$A$2:$B$199,2, FALSE)</f>
        <v>First Named Assignee City</v>
      </c>
      <c r="H103" s="32" t="str">
        <f>IF(D103="N","NA",VLOOKUP(A103,Common!$A$2:$C$200,3,FALSE))</f>
        <v>Open Field, No Validation</v>
      </c>
      <c r="I103" s="32" t="str">
        <f>IF(D103="N","NA",VLOOKUP(A103,Common!$A$2:$D$200,4,FALSE))</f>
        <v>NA</v>
      </c>
      <c r="J103" s="32" t="str">
        <f>VLOOKUP(A103,Common!$A$2:$E$199,5, FALSE)</f>
        <v>The city for the first-named (i.e. first in the list) assignee on a patent.</v>
      </c>
    </row>
    <row r="104" spans="1:10" x14ac:dyDescent="0.25">
      <c r="A104" t="s">
        <v>119</v>
      </c>
      <c r="B104" t="s">
        <v>112</v>
      </c>
      <c r="C104" t="s">
        <v>8</v>
      </c>
      <c r="D104" t="s">
        <v>9</v>
      </c>
      <c r="E104" t="s">
        <v>9</v>
      </c>
      <c r="F104" s="32" t="s">
        <v>9</v>
      </c>
      <c r="G104" s="6" t="str">
        <f>VLOOKUP(A104,Common!$A$2:$B$199,2, FALSE)</f>
        <v>First Named Assignee Country</v>
      </c>
      <c r="H104" s="32" t="str">
        <f>IF(D104="N","NA",VLOOKUP(A104,Common!$A$2:$C$200,3,FALSE))</f>
        <v>Drop Down Menu</v>
      </c>
      <c r="I104" s="32" t="str">
        <f>IF(D104="N","NA",VLOOKUP(A104,Common!$A$2:$D$200,4,FALSE))</f>
        <v>List of countries</v>
      </c>
      <c r="J104" s="32" t="str">
        <f>VLOOKUP(A104,Common!$A$2:$E$199,5, FALSE)</f>
        <v>The country for the first-named (i.e. first in the list) assignee on a patent</v>
      </c>
    </row>
    <row r="105" spans="1:10" x14ac:dyDescent="0.25">
      <c r="A105" t="s">
        <v>117</v>
      </c>
      <c r="B105" t="s">
        <v>112</v>
      </c>
      <c r="C105" t="s">
        <v>8</v>
      </c>
      <c r="D105" t="s">
        <v>9</v>
      </c>
      <c r="E105" t="s">
        <v>9</v>
      </c>
      <c r="F105" s="32" t="s">
        <v>9</v>
      </c>
      <c r="G105" s="6" t="str">
        <f>VLOOKUP(A105,Common!$A$2:$B$199,2, FALSE)</f>
        <v>First Named Assignee ID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ID for the first-named (i.e. first in the list) assignee on a patent</v>
      </c>
    </row>
    <row r="106" spans="1:10" x14ac:dyDescent="0.25">
      <c r="A106" t="s">
        <v>120</v>
      </c>
      <c r="B106" t="s">
        <v>112</v>
      </c>
      <c r="C106" t="s">
        <v>31</v>
      </c>
      <c r="D106" t="s">
        <v>17</v>
      </c>
      <c r="E106" t="s">
        <v>9</v>
      </c>
      <c r="F106" s="32" t="s">
        <v>9</v>
      </c>
      <c r="G106" s="6" t="str">
        <f>VLOOKUP(A106,Common!$A$2:$B$199,2, FALSE)</f>
        <v>First Named Assignee Latitude</v>
      </c>
      <c r="H106" s="32" t="str">
        <f>IF(D106="N","NA",VLOOKUP(A106,Common!$A$2:$C$200,3,FALSE))</f>
        <v>NA</v>
      </c>
      <c r="I106" s="32" t="str">
        <f>IF(D106="N","NA",VLOOKUP(A106,Common!$A$2:$D$200,4,FALSE))</f>
        <v>NA</v>
      </c>
      <c r="J106" s="32" t="str">
        <f>VLOOKUP(A106,Common!$A$2:$E$199,5, FALSE)</f>
        <v>The latitude for the first-named (i.e. first in the list) assignee on a patent</v>
      </c>
    </row>
    <row r="107" spans="1:10" x14ac:dyDescent="0.25">
      <c r="A107" t="s">
        <v>121</v>
      </c>
      <c r="B107" t="s">
        <v>112</v>
      </c>
      <c r="C107" t="s">
        <v>8</v>
      </c>
      <c r="D107" t="s">
        <v>9</v>
      </c>
      <c r="E107" t="s">
        <v>9</v>
      </c>
      <c r="F107" s="32" t="s">
        <v>9</v>
      </c>
      <c r="G107" s="6" t="str">
        <f>VLOOKUP(A107,Common!$A$2:$B$199,2, FALSE)</f>
        <v>First Named Assignee Location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Location ID for the first-named (i.e. first in the list) assignee on a patent</v>
      </c>
    </row>
    <row r="108" spans="1:10" x14ac:dyDescent="0.25">
      <c r="A108" t="s">
        <v>122</v>
      </c>
      <c r="B108" t="s">
        <v>112</v>
      </c>
      <c r="C108" t="s">
        <v>31</v>
      </c>
      <c r="D108" t="s">
        <v>17</v>
      </c>
      <c r="E108" t="s">
        <v>9</v>
      </c>
      <c r="F108" s="32" t="s">
        <v>9</v>
      </c>
      <c r="G108" s="6" t="str">
        <f>VLOOKUP(A108,Common!$A$2:$B$199,2, FALSE)</f>
        <v>First Named Assignee Longitude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longitude for the first-named (i.e. first in the list) assignee on a patent</v>
      </c>
    </row>
    <row r="109" spans="1:10" x14ac:dyDescent="0.25">
      <c r="A109" t="s">
        <v>123</v>
      </c>
      <c r="B109" t="s">
        <v>112</v>
      </c>
      <c r="C109" t="s">
        <v>8</v>
      </c>
      <c r="D109" t="s">
        <v>9</v>
      </c>
      <c r="E109" t="s">
        <v>9</v>
      </c>
      <c r="F109" s="32" t="s">
        <v>9</v>
      </c>
      <c r="G109" s="6" t="str">
        <f>VLOOKUP(A109,Common!$A$2:$B$199,2, FALSE)</f>
        <v>First Named Assignee State</v>
      </c>
      <c r="H109" s="32" t="str">
        <f>IF(D109="N","NA",VLOOKUP(A109,Common!$A$2:$C$200,3,FALSE))</f>
        <v>Drop Down Menu</v>
      </c>
      <c r="I109" s="32" t="str">
        <f>IF(D109="N","NA",VLOOKUP(A109,Common!$A$2:$D$200,4,FALSE))</f>
        <v>List of states</v>
      </c>
      <c r="J109" s="32" t="str">
        <f>VLOOKUP(A109,Common!$A$2:$E$199,5, FALSE)</f>
        <v>The state for the first-named (i.e. first in the list) assignee on a patent</v>
      </c>
    </row>
    <row r="110" spans="1:10" x14ac:dyDescent="0.25">
      <c r="A110" t="s">
        <v>125</v>
      </c>
      <c r="B110" t="s">
        <v>112</v>
      </c>
      <c r="C110" t="s">
        <v>8</v>
      </c>
      <c r="D110" t="s">
        <v>9</v>
      </c>
      <c r="E110" t="s">
        <v>9</v>
      </c>
      <c r="F110" s="32" t="s">
        <v>9</v>
      </c>
      <c r="G110" s="6" t="str">
        <f>VLOOKUP(A110,Common!$A$2:$B$199,2, FALSE)</f>
        <v>First Named Inventor City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city for the first-named (i.e. first in the list) inventor on a patent</v>
      </c>
    </row>
    <row r="111" spans="1:10" x14ac:dyDescent="0.25">
      <c r="A111" t="s">
        <v>126</v>
      </c>
      <c r="B111" t="s">
        <v>112</v>
      </c>
      <c r="C111" t="s">
        <v>8</v>
      </c>
      <c r="D111" t="s">
        <v>9</v>
      </c>
      <c r="E111" t="s">
        <v>9</v>
      </c>
      <c r="F111" s="32" t="s">
        <v>9</v>
      </c>
      <c r="G111" s="6" t="str">
        <f>VLOOKUP(A111,Common!$A$2:$B$199,2, FALSE)</f>
        <v>First Named Inventor Country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countries</v>
      </c>
      <c r="J111" s="32" t="str">
        <f>VLOOKUP(A111,Common!$A$2:$E$199,5, FALSE)</f>
        <v>The country for the first-named (i.e. first in the list) inventor on a patent</v>
      </c>
    </row>
    <row r="112" spans="1:10" x14ac:dyDescent="0.25">
      <c r="A112" t="s">
        <v>124</v>
      </c>
      <c r="B112" t="s">
        <v>112</v>
      </c>
      <c r="C112" t="s">
        <v>8</v>
      </c>
      <c r="D112" t="s">
        <v>9</v>
      </c>
      <c r="E112" t="s">
        <v>9</v>
      </c>
      <c r="F112" s="32" t="s">
        <v>9</v>
      </c>
      <c r="G112" s="6" t="str">
        <f>VLOOKUP(A112,Common!$A$2:$B$199,2, FALSE)</f>
        <v>First Named Inventor ID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Inventor ID for the first-named (i.e. first in the list) inventor on a patent</v>
      </c>
    </row>
    <row r="113" spans="1:10" x14ac:dyDescent="0.25">
      <c r="A113" t="s">
        <v>127</v>
      </c>
      <c r="B113" t="s">
        <v>112</v>
      </c>
      <c r="C113" t="s">
        <v>31</v>
      </c>
      <c r="D113" t="s">
        <v>17</v>
      </c>
      <c r="E113" t="s">
        <v>9</v>
      </c>
      <c r="F113" s="32" t="s">
        <v>9</v>
      </c>
      <c r="G113" s="6" t="str">
        <f>VLOOKUP(A113,Common!$A$2:$B$199,2, FALSE)</f>
        <v>First Named Inventor Latitude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latitude for the first-named (i.e. first in the list) inventor on a patent</v>
      </c>
    </row>
    <row r="114" spans="1:10" x14ac:dyDescent="0.25">
      <c r="A114" t="s">
        <v>128</v>
      </c>
      <c r="B114" t="s">
        <v>112</v>
      </c>
      <c r="C114" t="s">
        <v>8</v>
      </c>
      <c r="D114" t="s">
        <v>9</v>
      </c>
      <c r="E114" t="s">
        <v>9</v>
      </c>
      <c r="F114" s="32" t="s">
        <v>9</v>
      </c>
      <c r="G114" s="6" t="str">
        <f>VLOOKUP(A114,Common!$A$2:$B$199,2, FALSE)</f>
        <v>First Named Inventor Location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Location ID for the first-named (i.e. first in the list) inventor on a patent</v>
      </c>
    </row>
    <row r="115" spans="1:10" x14ac:dyDescent="0.25">
      <c r="A115" t="s">
        <v>129</v>
      </c>
      <c r="B115" t="s">
        <v>112</v>
      </c>
      <c r="C115" t="s">
        <v>31</v>
      </c>
      <c r="D115" t="s">
        <v>17</v>
      </c>
      <c r="E115" t="s">
        <v>9</v>
      </c>
      <c r="F115" s="32" t="s">
        <v>9</v>
      </c>
      <c r="G115" s="6" t="str">
        <f>VLOOKUP(A115,Common!$A$2:$B$199,2, FALSE)</f>
        <v>First Named Inventor Longitude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longitude for the first-named (i.e. first in the list) inventor on  patent.</v>
      </c>
    </row>
    <row r="116" spans="1:10" x14ac:dyDescent="0.25">
      <c r="A116" t="s">
        <v>130</v>
      </c>
      <c r="B116" t="s">
        <v>112</v>
      </c>
      <c r="C116" t="s">
        <v>8</v>
      </c>
      <c r="D116" t="s">
        <v>9</v>
      </c>
      <c r="E116" t="s">
        <v>9</v>
      </c>
      <c r="F116" s="32" t="s">
        <v>9</v>
      </c>
      <c r="G116" s="6" t="str">
        <f>VLOOKUP(A116,Common!$A$2:$B$199,2, FALSE)</f>
        <v>First Named Inventor State</v>
      </c>
      <c r="H116" s="32" t="str">
        <f>IF(D116="N","NA",VLOOKUP(A116,Common!$A$2:$C$200,3,FALSE))</f>
        <v>Drop Down Menu</v>
      </c>
      <c r="I116" s="32" t="str">
        <f>IF(D116="N","NA",VLOOKUP(A116,Common!$A$2:$D$200,4,FALSE))</f>
        <v>List of states</v>
      </c>
      <c r="J116" s="32" t="str">
        <f>VLOOKUP(A116,Common!$A$2:$E$199,5, FALSE)</f>
        <v>The state for the first-named (i.e. first in the list) inventor on a patent</v>
      </c>
    </row>
    <row r="117" spans="1:10" x14ac:dyDescent="0.25">
      <c r="A117" t="s">
        <v>131</v>
      </c>
      <c r="B117" t="s">
        <v>112</v>
      </c>
      <c r="C117" t="s">
        <v>8</v>
      </c>
      <c r="D117" t="s">
        <v>9</v>
      </c>
      <c r="E117" t="s">
        <v>9</v>
      </c>
      <c r="F117" s="32" t="s">
        <v>9</v>
      </c>
      <c r="G117" s="6" t="str">
        <f>VLOOKUP(A117,Common!$A$2:$B$199,2, FALSE)</f>
        <v>ID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US Patent number, as assigned by USPTO</v>
      </c>
    </row>
    <row r="118" spans="1:10" x14ac:dyDescent="0.25">
      <c r="A118" t="s">
        <v>132</v>
      </c>
      <c r="B118" t="s">
        <v>112</v>
      </c>
      <c r="C118" t="s">
        <v>8</v>
      </c>
      <c r="D118" t="s">
        <v>9</v>
      </c>
      <c r="E118" t="s">
        <v>9</v>
      </c>
      <c r="F118" s="32" t="s">
        <v>9</v>
      </c>
      <c r="G118" s="6" t="str">
        <f>VLOOKUP(A118,Common!$A$2:$B$199,2, FALSE)</f>
        <v>Kind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A | E | S | I5 | P | B1 | B2 | S1 | H | H1 | H2 | P2 | P3 | E1 | I4</v>
      </c>
      <c r="J118" s="32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t="s">
        <v>139</v>
      </c>
      <c r="B119" t="s">
        <v>112</v>
      </c>
      <c r="C119" t="s">
        <v>8</v>
      </c>
      <c r="D119" t="s">
        <v>9</v>
      </c>
      <c r="E119" t="s">
        <v>9</v>
      </c>
      <c r="F119" s="32" t="s">
        <v>9</v>
      </c>
      <c r="G119" s="6" t="str">
        <f>VLOOKUP(A119,Common!$A$2:$B$199,2, FALSE)</f>
        <v>Number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133</v>
      </c>
      <c r="B120" t="s">
        <v>112</v>
      </c>
      <c r="C120" t="s">
        <v>23</v>
      </c>
      <c r="D120" t="s">
        <v>9</v>
      </c>
      <c r="E120" t="s">
        <v>9</v>
      </c>
      <c r="F120" s="32" t="s">
        <v>9</v>
      </c>
      <c r="G120" s="6" t="str">
        <f>VLOOKUP(A120,Common!$A$2:$B$199,2, FALSE)</f>
        <v>Number Cited by US Patents</v>
      </c>
      <c r="H120" s="32" t="str">
        <f>IF(D120="N","NA",VLOOKUP(A120,Common!$A$2:$C$200,3,FALSE))</f>
        <v>Open Field, Validation</v>
      </c>
      <c r="I120" s="32" t="str">
        <f>IF(D120="N","NA",VLOOKUP(A120,Common!$A$2:$D$200,4,FALSE))</f>
        <v>NA</v>
      </c>
      <c r="J120" s="32" t="str">
        <f>VLOOKUP(A120,Common!$A$2:$E$199,5, FALSE)</f>
        <v>The number of times a patent was cited by other US patents</v>
      </c>
    </row>
    <row r="121" spans="1:10" x14ac:dyDescent="0.25">
      <c r="A121" t="s">
        <v>340</v>
      </c>
      <c r="B121" t="s">
        <v>112</v>
      </c>
      <c r="C121" t="s">
        <v>23</v>
      </c>
      <c r="D121" t="s">
        <v>17</v>
      </c>
      <c r="E121" t="s">
        <v>9</v>
      </c>
      <c r="F121" s="32" t="s">
        <v>9</v>
      </c>
      <c r="G121" s="6" t="str">
        <f>VLOOKUP(A121,Common!$A$2:$B$199,2, FALSE)</f>
        <v>Number Cited by US Patents for Location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times a patent was cited by other US patents for a selected location</v>
      </c>
    </row>
    <row r="122" spans="1:10" x14ac:dyDescent="0.25">
      <c r="A122" t="s">
        <v>138</v>
      </c>
      <c r="B122" t="s">
        <v>112</v>
      </c>
      <c r="C122" t="s">
        <v>23</v>
      </c>
      <c r="D122" t="s">
        <v>17</v>
      </c>
      <c r="E122" t="s">
        <v>9</v>
      </c>
      <c r="F122" s="32" t="s">
        <v>9</v>
      </c>
      <c r="G122" s="6" t="str">
        <f>VLOOKUP(A122,Common!$A$2:$B$199,2, FALSE)</f>
        <v>Number of Claims</v>
      </c>
      <c r="H122" s="32" t="str">
        <f>IF(D122="N","NA",VLOOKUP(A122,Common!$A$2:$C$200,3,FALSE))</f>
        <v>NA</v>
      </c>
      <c r="I122" s="32" t="str">
        <f>IF(D122="N","NA",VLOOKUP(A122,Common!$A$2:$D$200,4,FALSE))</f>
        <v>NA</v>
      </c>
      <c r="J122" s="32" t="str">
        <f>VLOOKUP(A122,Common!$A$2:$E$199,5, FALSE)</f>
        <v>Number of claim statements on patent</v>
      </c>
    </row>
    <row r="123" spans="1:10" x14ac:dyDescent="0.25">
      <c r="A123" t="s">
        <v>134</v>
      </c>
      <c r="B123" t="s">
        <v>112</v>
      </c>
      <c r="C123" t="s">
        <v>23</v>
      </c>
      <c r="D123" t="s">
        <v>9</v>
      </c>
      <c r="E123" t="s">
        <v>9</v>
      </c>
      <c r="F123" s="32" t="s">
        <v>9</v>
      </c>
      <c r="G123" s="6" t="str">
        <f>VLOOKUP(A123,Common!$A$2:$B$199,2, FALSE)</f>
        <v>Number of Combined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patents and applications cited by the selected patent. This is the sum of citations of US patents , citations of foreign patents, and US applications.</v>
      </c>
    </row>
    <row r="124" spans="1:10" x14ac:dyDescent="0.25">
      <c r="A124" t="s">
        <v>135</v>
      </c>
      <c r="B124" t="s">
        <v>112</v>
      </c>
      <c r="C124" t="s">
        <v>23</v>
      </c>
      <c r="D124" t="s">
        <v>9</v>
      </c>
      <c r="E124" t="s">
        <v>9</v>
      </c>
      <c r="F124" s="32" t="s">
        <v>9</v>
      </c>
      <c r="G124" s="6" t="str">
        <f>VLOOKUP(A124,Common!$A$2:$B$199,2, FALSE)</f>
        <v>Number of Foreign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foreign patents that the selected patent cites</v>
      </c>
    </row>
    <row r="125" spans="1:10" x14ac:dyDescent="0.25">
      <c r="A125" t="s">
        <v>136</v>
      </c>
      <c r="B125" t="s">
        <v>112</v>
      </c>
      <c r="C125" t="s">
        <v>23</v>
      </c>
      <c r="D125" t="s">
        <v>9</v>
      </c>
      <c r="E125" t="s">
        <v>9</v>
      </c>
      <c r="F125" s="32" t="s">
        <v>9</v>
      </c>
      <c r="G125" s="6" t="str">
        <f>VLOOKUP(A125,Common!$A$2:$B$199,2, FALSE)</f>
        <v>Number of US Application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applications that the selected patent cites</v>
      </c>
    </row>
    <row r="126" spans="1:10" x14ac:dyDescent="0.25">
      <c r="A126" t="s">
        <v>137</v>
      </c>
      <c r="B126" t="s">
        <v>112</v>
      </c>
      <c r="C126" t="s">
        <v>23</v>
      </c>
      <c r="D126" t="s">
        <v>9</v>
      </c>
      <c r="E126" t="s">
        <v>9</v>
      </c>
      <c r="F126" s="32" t="s">
        <v>9</v>
      </c>
      <c r="G126" s="6" t="str">
        <f>VLOOKUP(A126,Common!$A$2:$B$199,2, FALSE)</f>
        <v>Number of US Patent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other US patents that the selected patent cites</v>
      </c>
    </row>
    <row r="127" spans="1:10" x14ac:dyDescent="0.25">
      <c r="A127" t="s">
        <v>140</v>
      </c>
      <c r="B127" t="s">
        <v>112</v>
      </c>
      <c r="C127" t="s">
        <v>23</v>
      </c>
      <c r="D127" t="s">
        <v>9</v>
      </c>
      <c r="E127" t="s">
        <v>9</v>
      </c>
      <c r="F127" s="32" t="s">
        <v>9</v>
      </c>
      <c r="G127" s="6" t="str">
        <f>VLOOKUP(A127,Common!$A$2:$B$199,2, FALSE)</f>
        <v>Processing Time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Time from application date to granted date for a patent</v>
      </c>
    </row>
    <row r="128" spans="1:10" x14ac:dyDescent="0.25">
      <c r="A128" t="s">
        <v>141</v>
      </c>
      <c r="B128" t="s">
        <v>112</v>
      </c>
      <c r="C128" t="s">
        <v>113</v>
      </c>
      <c r="D128" t="s">
        <v>9</v>
      </c>
      <c r="E128" t="s">
        <v>9</v>
      </c>
      <c r="F128" s="32" t="s">
        <v>9</v>
      </c>
      <c r="G128" s="6" t="str">
        <f>VLOOKUP(A128,Common!$A$2:$B$199,2, FALSE)</f>
        <v>Title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Title of the  patent</v>
      </c>
    </row>
    <row r="129" spans="1:10" x14ac:dyDescent="0.25">
      <c r="A129" t="s">
        <v>142</v>
      </c>
      <c r="B129" t="s">
        <v>112</v>
      </c>
      <c r="C129" t="s">
        <v>8</v>
      </c>
      <c r="D129" t="s">
        <v>9</v>
      </c>
      <c r="E129" t="s">
        <v>9</v>
      </c>
      <c r="F129" s="32" t="s">
        <v>9</v>
      </c>
      <c r="G129" s="6" t="str">
        <f>VLOOKUP(A129,Common!$A$2:$B$199,2, FALSE)</f>
        <v>Type</v>
      </c>
      <c r="H129" s="32" t="str">
        <f>IF(D129="N","NA",VLOOKUP(A129,Common!$A$2:$C$200,3,FALSE))</f>
        <v>Drop Down Menu</v>
      </c>
      <c r="I129" s="32" t="str">
        <f>IF(D129="N","NA",VLOOKUP(A129,Common!$A$2:$D$200,4,FALSE))</f>
        <v>NULL | Defensive Publcation | Design | Plant | Reissue | Statutory Invention Registration | TVPP | Utility</v>
      </c>
      <c r="J129" s="32" t="str">
        <f>VLOOKUP(A129,Common!$A$2:$E$199,5, FALSE)</f>
        <v>Category of patent</v>
      </c>
    </row>
    <row r="130" spans="1:10" x14ac:dyDescent="0.25">
      <c r="A130" t="s">
        <v>143</v>
      </c>
      <c r="B130" t="s">
        <v>112</v>
      </c>
      <c r="C130" t="s">
        <v>23</v>
      </c>
      <c r="D130" t="s">
        <v>9</v>
      </c>
      <c r="E130" t="s">
        <v>9</v>
      </c>
      <c r="F130" s="32" t="s">
        <v>9</v>
      </c>
      <c r="G130" s="6" t="str">
        <f>VLOOKUP(A130,Common!$A$2:$B$199,2, FALSE)</f>
        <v>Year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Year patent was granted</v>
      </c>
    </row>
    <row r="131" spans="1:10" x14ac:dyDescent="0.25">
      <c r="A131" t="s">
        <v>144</v>
      </c>
      <c r="B131" t="s">
        <v>145</v>
      </c>
      <c r="C131" t="s">
        <v>11</v>
      </c>
      <c r="D131" t="s">
        <v>9</v>
      </c>
      <c r="E131" t="s">
        <v>9</v>
      </c>
      <c r="F131" s="32" t="s">
        <v>9</v>
      </c>
      <c r="G131" s="6" t="str">
        <f>VLOOKUP(A131,Common!$A$2:$B$199,2, FALSE)</f>
        <v>First Seen Date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The date of the earliest patent within a USPC mainclass</v>
      </c>
    </row>
    <row r="132" spans="1:10" x14ac:dyDescent="0.25">
      <c r="A132" t="s">
        <v>146</v>
      </c>
      <c r="B132" t="s">
        <v>145</v>
      </c>
      <c r="C132" t="s">
        <v>11</v>
      </c>
      <c r="D132" t="s">
        <v>9</v>
      </c>
      <c r="E132" t="s">
        <v>9</v>
      </c>
      <c r="F132" s="32" t="s">
        <v>9</v>
      </c>
      <c r="G132" s="6" t="str">
        <f>VLOOKUP(A132,Common!$A$2:$B$199,2, FALSE)</f>
        <v>Last Seen Date</v>
      </c>
      <c r="H132" s="32" t="str">
        <f>IF(D132="N","NA",VLOOKUP(A132,Common!$A$2:$C$200,3,FALSE))</f>
        <v>Open Field, No Validation</v>
      </c>
      <c r="I132" s="32" t="str">
        <f>IF(D132="N","NA",VLOOKUP(A132,Common!$A$2:$D$200,4,FALSE))</f>
        <v>NA</v>
      </c>
      <c r="J132" s="32" t="str">
        <f>VLOOKUP(A132,Common!$A$2:$E$199,5, FALSE)</f>
        <v>The date of the most recent patent within a USPC mainclass</v>
      </c>
    </row>
    <row r="133" spans="1:10" x14ac:dyDescent="0.25">
      <c r="A133" t="s">
        <v>147</v>
      </c>
      <c r="B133" t="s">
        <v>145</v>
      </c>
      <c r="C133" t="s">
        <v>8</v>
      </c>
      <c r="D133" t="s">
        <v>9</v>
      </c>
      <c r="E133" t="s">
        <v>9</v>
      </c>
      <c r="F133" s="32" t="s">
        <v>9</v>
      </c>
      <c r="G133" s="6" t="str">
        <f>VLOOKUP(A133,Common!$A$2:$B$199,2, FALSE)</f>
        <v>Mainclass ID</v>
      </c>
      <c r="H133" s="32" t="str">
        <f>IF(D133="N","NA",VLOOKUP(A133,Common!$A$2:$C$200,3,FALSE))</f>
        <v>Open Field with link to Data Values</v>
      </c>
      <c r="I133" s="32" t="str">
        <f>IF(D133="N","NA",VLOOKUP(A133,Common!$A$2:$D$200,4,FALSE))</f>
        <v>http://www.uspto.gov/web/patents/classification/selectbynum.htm</v>
      </c>
      <c r="J133" s="32" t="str">
        <f>VLOOKUP(A133,Common!$A$2:$E$199,5, FALSE)</f>
        <v>ID of the USPC mainclass</v>
      </c>
    </row>
    <row r="134" spans="1:10" x14ac:dyDescent="0.25">
      <c r="A134" t="s">
        <v>148</v>
      </c>
      <c r="B134" t="s">
        <v>145</v>
      </c>
      <c r="C134" t="s">
        <v>8</v>
      </c>
      <c r="D134" t="s">
        <v>9</v>
      </c>
      <c r="E134" t="s">
        <v>9</v>
      </c>
      <c r="F134" s="32" t="s">
        <v>9</v>
      </c>
      <c r="G134" s="6" t="str">
        <f>VLOOKUP(A134,Common!$A$2:$B$199,2, FALSE)</f>
        <v>Mainclass Title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Text describing USPC mainclass</v>
      </c>
    </row>
    <row r="135" spans="1:10" x14ac:dyDescent="0.25">
      <c r="A135" t="s">
        <v>341</v>
      </c>
      <c r="B135" t="s">
        <v>145</v>
      </c>
      <c r="C135" t="s">
        <v>23</v>
      </c>
      <c r="D135" t="s">
        <v>17</v>
      </c>
      <c r="E135" t="s">
        <v>9</v>
      </c>
      <c r="F135" s="32" t="s">
        <v>9</v>
      </c>
      <c r="G135" s="6" t="str">
        <f>VLOOKUP(A135,Common!$A$2:$B$199,2, FALSE)</f>
        <v>Number of Patents for Location</v>
      </c>
      <c r="H135" s="32" t="str">
        <f>IF(D135="N","NA",VLOOKUP(A135,Common!$A$2:$C$200,3,FALSE))</f>
        <v>NA</v>
      </c>
      <c r="I135" s="32" t="str">
        <f>IF(D135="N","NA",VLOOKUP(A135,Common!$A$2:$D$200,4,FALSE))</f>
        <v>NA</v>
      </c>
      <c r="J135" s="32" t="str">
        <f>VLOOKUP(A135,Common!$A$2:$E$199,5, FALSE)</f>
        <v>The number of patents within a USPC mainclass for a given location</v>
      </c>
    </row>
    <row r="136" spans="1:10" x14ac:dyDescent="0.25">
      <c r="A136" t="s">
        <v>150</v>
      </c>
      <c r="B136" t="s">
        <v>145</v>
      </c>
      <c r="C136" t="s">
        <v>8</v>
      </c>
      <c r="D136" t="s">
        <v>9</v>
      </c>
      <c r="E136" t="s">
        <v>9</v>
      </c>
      <c r="F136" s="32" t="s">
        <v>9</v>
      </c>
      <c r="G136" s="6" t="str">
        <f>VLOOKUP(A136,Common!$A$2:$B$199,2, FALSE)</f>
        <v>Subclass ID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ID of USPC subclass</v>
      </c>
    </row>
    <row r="137" spans="1:10" x14ac:dyDescent="0.25">
      <c r="A137" t="s">
        <v>151</v>
      </c>
      <c r="B137" t="s">
        <v>145</v>
      </c>
      <c r="C137" t="s">
        <v>8</v>
      </c>
      <c r="D137" t="s">
        <v>9</v>
      </c>
      <c r="E137" t="s">
        <v>9</v>
      </c>
      <c r="F137" s="32" t="s">
        <v>9</v>
      </c>
      <c r="G137" s="6" t="str">
        <f>VLOOKUP(A137,Common!$A$2:$B$199,2, FALSE)</f>
        <v>Subclass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subclass</v>
      </c>
    </row>
    <row r="138" spans="1:10" x14ac:dyDescent="0.25">
      <c r="A138" t="s">
        <v>152</v>
      </c>
      <c r="B138" t="s">
        <v>145</v>
      </c>
      <c r="C138" t="s">
        <v>23</v>
      </c>
      <c r="D138" t="s">
        <v>9</v>
      </c>
      <c r="E138" t="s">
        <v>9</v>
      </c>
      <c r="F138" s="32" t="s">
        <v>9</v>
      </c>
      <c r="G138" s="6" t="str">
        <f>VLOOKUP(A138,Common!$A$2:$B$199,2, FALSE)</f>
        <v>Total Number of Assignees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total number of unique assignees on patents within a USPC mainclass</v>
      </c>
    </row>
    <row r="139" spans="1:10" x14ac:dyDescent="0.25">
      <c r="A139" t="s">
        <v>153</v>
      </c>
      <c r="B139" t="s">
        <v>145</v>
      </c>
      <c r="C139" t="s">
        <v>23</v>
      </c>
      <c r="D139" t="s">
        <v>9</v>
      </c>
      <c r="E139" t="s">
        <v>9</v>
      </c>
      <c r="F139" s="32" t="s">
        <v>9</v>
      </c>
      <c r="G139" s="6" t="str">
        <f>VLOOKUP(A139,Common!$A$2:$B$199,2, FALSE)</f>
        <v>Total Number of Inventors</v>
      </c>
      <c r="H139" s="32" t="str">
        <f>IF(D139="N","NA",VLOOKUP(A139,Common!$A$2:$C$200,3,FALSE))</f>
        <v>Open Field, Validation</v>
      </c>
      <c r="I139" s="32" t="str">
        <f>IF(D139="N","NA",VLOOKUP(A139,Common!$A$2:$D$200,4,FALSE))</f>
        <v>NA</v>
      </c>
      <c r="J139" s="32" t="str">
        <f>VLOOKUP(A139,Common!$A$2:$E$199,5, FALSE)</f>
        <v>The total number of unique inventors on patents  within a USPC mainclass</v>
      </c>
    </row>
    <row r="140" spans="1:10" x14ac:dyDescent="0.25">
      <c r="A140" t="s">
        <v>154</v>
      </c>
      <c r="B140" t="s">
        <v>145</v>
      </c>
      <c r="C140" t="s">
        <v>23</v>
      </c>
      <c r="D140" t="s">
        <v>9</v>
      </c>
      <c r="E140" t="s">
        <v>9</v>
      </c>
      <c r="F140" s="32" t="s">
        <v>9</v>
      </c>
      <c r="G140" s="6" t="str">
        <f>VLOOKUP(A140,Common!$A$2:$B$199,2, FALSE)</f>
        <v>Total Number of Patents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patents within a USPC mainclass</v>
      </c>
    </row>
    <row r="141" spans="1:10" x14ac:dyDescent="0.25">
      <c r="G141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opLeftCell="A163" workbookViewId="0">
      <selection activeCell="A200" sqref="A200"/>
    </sheetView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540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541</v>
      </c>
      <c r="E3" s="31" t="s">
        <v>508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547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507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535</v>
      </c>
      <c r="E7" s="20" t="s">
        <v>509</v>
      </c>
    </row>
    <row r="8" spans="1:27" x14ac:dyDescent="0.25">
      <c r="A8" t="s">
        <v>29</v>
      </c>
      <c r="B8" t="s">
        <v>245</v>
      </c>
      <c r="C8" t="s">
        <v>325</v>
      </c>
      <c r="D8" s="8" t="s">
        <v>535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536</v>
      </c>
      <c r="E9" s="32" t="s">
        <v>513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536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515</v>
      </c>
      <c r="E11" s="31" t="s">
        <v>516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535</v>
      </c>
      <c r="E14" s="32" t="s">
        <v>490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535</v>
      </c>
      <c r="E15" s="32" t="s">
        <v>493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536</v>
      </c>
      <c r="E16" s="32" t="s">
        <v>497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543</v>
      </c>
      <c r="E17" s="32" t="s">
        <v>544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521</v>
      </c>
      <c r="E18" s="25" t="s">
        <v>517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535</v>
      </c>
      <c r="E19" s="32" t="s">
        <v>553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536</v>
      </c>
      <c r="E20" s="32" t="s">
        <v>474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536</v>
      </c>
      <c r="E21" s="32" t="s">
        <v>478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536</v>
      </c>
      <c r="E22" s="32" t="s">
        <v>482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529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531</v>
      </c>
      <c r="E24" s="31" t="s">
        <v>530</v>
      </c>
    </row>
    <row r="25" spans="1:20" ht="30" x14ac:dyDescent="0.25">
      <c r="A25" t="s">
        <v>93</v>
      </c>
      <c r="B25" t="s">
        <v>280</v>
      </c>
      <c r="C25" t="s">
        <v>325</v>
      </c>
      <c r="D25" s="8" t="s">
        <v>528</v>
      </c>
      <c r="E25" s="31" t="s">
        <v>533</v>
      </c>
    </row>
    <row r="26" spans="1:20" ht="75" x14ac:dyDescent="0.25">
      <c r="A26" t="s">
        <v>95</v>
      </c>
      <c r="B26" t="s">
        <v>281</v>
      </c>
      <c r="C26" t="s">
        <v>325</v>
      </c>
      <c r="D26" s="8" t="s">
        <v>532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524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535</v>
      </c>
      <c r="E28" s="31" t="s">
        <v>525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536</v>
      </c>
      <c r="E29" s="31" t="s">
        <v>527</v>
      </c>
    </row>
    <row r="30" spans="1:20" ht="30" x14ac:dyDescent="0.25">
      <c r="A30" t="s">
        <v>101</v>
      </c>
      <c r="B30" t="s">
        <v>285</v>
      </c>
      <c r="C30" t="s">
        <v>325</v>
      </c>
      <c r="D30" s="12" t="s">
        <v>537</v>
      </c>
      <c r="E30" s="20" t="s">
        <v>545</v>
      </c>
    </row>
    <row r="31" spans="1:20" ht="75" x14ac:dyDescent="0.25">
      <c r="A31" t="s">
        <v>103</v>
      </c>
      <c r="B31" t="s">
        <v>286</v>
      </c>
      <c r="C31" t="s">
        <v>325</v>
      </c>
      <c r="D31" s="8" t="s">
        <v>538</v>
      </c>
      <c r="E31" s="20" t="s">
        <v>397</v>
      </c>
    </row>
    <row r="32" spans="1:20" ht="15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546</v>
      </c>
    </row>
    <row r="33" spans="1:5" ht="409.5" x14ac:dyDescent="0.25">
      <c r="A33" t="s">
        <v>107</v>
      </c>
      <c r="B33" t="s">
        <v>288</v>
      </c>
      <c r="C33" t="s">
        <v>325</v>
      </c>
      <c r="D33" s="34" t="s">
        <v>539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518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535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536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535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536</v>
      </c>
      <c r="E38" s="20" t="s">
        <v>386</v>
      </c>
    </row>
    <row r="39" spans="1:5" ht="60" x14ac:dyDescent="0.25">
      <c r="A39" t="s">
        <v>132</v>
      </c>
      <c r="B39" t="s">
        <v>237</v>
      </c>
      <c r="C39" t="s">
        <v>325</v>
      </c>
      <c r="D39" s="8" t="s">
        <v>523</v>
      </c>
      <c r="E39" s="32" t="s">
        <v>542</v>
      </c>
    </row>
    <row r="40" spans="1:5" ht="120" x14ac:dyDescent="0.25">
      <c r="A40" t="s">
        <v>142</v>
      </c>
      <c r="B40" t="s">
        <v>2</v>
      </c>
      <c r="C40" t="s">
        <v>325</v>
      </c>
      <c r="D40" s="8" t="s">
        <v>522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523</v>
      </c>
      <c r="E41" s="17" t="s">
        <v>548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523</v>
      </c>
      <c r="E42" s="31" t="s">
        <v>549</v>
      </c>
    </row>
    <row r="43" spans="1:5" ht="60" x14ac:dyDescent="0.25">
      <c r="A43" t="s">
        <v>59</v>
      </c>
      <c r="B43" t="s">
        <v>263</v>
      </c>
      <c r="C43" t="s">
        <v>324</v>
      </c>
      <c r="D43" s="8" t="s">
        <v>551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551</v>
      </c>
      <c r="E44" s="24" t="s">
        <v>412</v>
      </c>
    </row>
    <row r="45" spans="1:5" ht="60" x14ac:dyDescent="0.25">
      <c r="A45" t="s">
        <v>64</v>
      </c>
      <c r="B45" t="s">
        <v>266</v>
      </c>
      <c r="C45" t="s">
        <v>324</v>
      </c>
      <c r="D45" s="8" t="s">
        <v>551</v>
      </c>
      <c r="E45" s="30" t="s">
        <v>407</v>
      </c>
    </row>
    <row r="46" spans="1:5" ht="60" x14ac:dyDescent="0.25">
      <c r="A46" t="s">
        <v>65</v>
      </c>
      <c r="B46" t="s">
        <v>267</v>
      </c>
      <c r="C46" t="s">
        <v>324</v>
      </c>
      <c r="D46" s="8" t="s">
        <v>551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551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551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534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534</v>
      </c>
      <c r="E50" s="31" t="s">
        <v>380</v>
      </c>
    </row>
    <row r="51" spans="1:5" ht="75" x14ac:dyDescent="0.25">
      <c r="A51" t="s">
        <v>96</v>
      </c>
      <c r="B51" t="s">
        <v>282</v>
      </c>
      <c r="C51" s="32" t="s">
        <v>324</v>
      </c>
      <c r="D51" s="8" t="s">
        <v>534</v>
      </c>
      <c r="E51" s="31" t="s">
        <v>381</v>
      </c>
    </row>
    <row r="52" spans="1:5" ht="60" x14ac:dyDescent="0.25">
      <c r="A52" t="s">
        <v>147</v>
      </c>
      <c r="B52" t="s">
        <v>314</v>
      </c>
      <c r="C52" t="s">
        <v>324</v>
      </c>
      <c r="D52" s="8" t="s">
        <v>552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485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505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505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506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550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510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488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488</v>
      </c>
    </row>
    <row r="63" spans="1:5" ht="60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511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514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486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489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519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491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498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492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495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500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502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503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473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476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479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481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480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484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526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526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487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487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512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494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496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499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501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520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475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477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483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349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349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504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197" spans="1:5" x14ac:dyDescent="0.25">
      <c r="A197" t="s">
        <v>554</v>
      </c>
      <c r="B197" t="s">
        <v>349</v>
      </c>
      <c r="C197" t="s">
        <v>323</v>
      </c>
      <c r="D197" s="8" t="s">
        <v>347</v>
      </c>
      <c r="E197" s="21" t="s">
        <v>555</v>
      </c>
    </row>
    <row r="198" spans="1:5" x14ac:dyDescent="0.25">
      <c r="A198" s="32" t="s">
        <v>556</v>
      </c>
      <c r="B198" s="32" t="s">
        <v>349</v>
      </c>
      <c r="C198" s="32" t="s">
        <v>323</v>
      </c>
      <c r="D198" s="8" t="s">
        <v>347</v>
      </c>
      <c r="E198" s="21" t="s">
        <v>561</v>
      </c>
    </row>
    <row r="199" spans="1:5" x14ac:dyDescent="0.25">
      <c r="A199" s="32" t="s">
        <v>557</v>
      </c>
      <c r="B199" s="32" t="s">
        <v>321</v>
      </c>
      <c r="C199" s="32" t="s">
        <v>323</v>
      </c>
      <c r="D199" s="8" t="s">
        <v>347</v>
      </c>
      <c r="E199" s="21" t="s">
        <v>559</v>
      </c>
    </row>
    <row r="200" spans="1:5" x14ac:dyDescent="0.25">
      <c r="A200" s="15" t="s">
        <v>558</v>
      </c>
      <c r="B200" s="32" t="s">
        <v>321</v>
      </c>
      <c r="C200" s="32" t="s">
        <v>323</v>
      </c>
      <c r="D200" s="8" t="s">
        <v>347</v>
      </c>
      <c r="E200" s="21" t="s">
        <v>560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Klochikhin, Evgeny</cp:lastModifiedBy>
  <dcterms:created xsi:type="dcterms:W3CDTF">2015-01-07T21:40:59Z</dcterms:created>
  <dcterms:modified xsi:type="dcterms:W3CDTF">2015-03-10T13:10:11Z</dcterms:modified>
</cp:coreProperties>
</file>