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137" documentId="13_ncr:1_{523B9AA9-1FB0-4346-8B92-96EEB3DF603C}" xr6:coauthVersionLast="47" xr6:coauthVersionMax="47" xr10:uidLastSave="{553AE041-6679-4CEE-A0A8-DD53815FFF90}"/>
  <workbookProtection workbookAlgorithmName="SHA-512" workbookHashValue="eIquJBlzXQ38Vo1h+Cb8qRH4Y81RJ26FIb5RUdj+sGvSiUJyzt7BkEP1nFbzYZSCjPPLULpMEHK/TIAdM03AJA==" workbookSaltValue="55DS1gYzroQtKNr1Zx6ZLg==" workbookSpinCount="100000" lockStructure="1"/>
  <bookViews>
    <workbookView xWindow="-108" yWindow="-108" windowWidth="23256" windowHeight="12456" xr2:uid="{00000000-000D-0000-FFFF-FFFF00000000}"/>
  </bookViews>
  <sheets>
    <sheet name="Instellingen" sheetId="14" r:id="rId1"/>
    <sheet name="Voorblad" sheetId="1" r:id="rId2"/>
    <sheet name="Beoordeling BPV Opdrachten" sheetId="13" r:id="rId3"/>
    <sheet name="H&amp;V" sheetId="4" r:id="rId4"/>
    <sheet name="H&amp;V Toelichting" sheetId="7" r:id="rId5"/>
    <sheet name="Planning" sheetId="9" r:id="rId6"/>
    <sheet name="Uren" sheetId="6" r:id="rId7"/>
  </sheets>
  <definedNames>
    <definedName name="_Toc102995282" localSheetId="2">'Beoordeling BPV Opdrachten'!$B$10</definedName>
    <definedName name="_Toc102995283" localSheetId="2">'Beoordeling BPV Opdrachten'!$B$25</definedName>
    <definedName name="_Toc102995284" localSheetId="2">'Beoordeling BPV Opdrachten'!$B$36</definedName>
    <definedName name="_Toc102995285" localSheetId="2">'Beoordeling BPV Opdrachten'!$B$49</definedName>
    <definedName name="_Toc99549699" localSheetId="2">'Beoordeling BPV Opdrachten'!$B$2</definedName>
    <definedName name="_Toc99549699" localSheetId="3">'H&amp;V'!$C$2</definedName>
    <definedName name="_Toc99549699" localSheetId="0">Instellingen!#REF!</definedName>
    <definedName name="_Toc99549699" localSheetId="5">Planning!$B$2</definedName>
    <definedName name="_Toc99549699" localSheetId="6">Uren!#REF!</definedName>
    <definedName name="_Toc99549699" localSheetId="1">Voorblad!$B$2</definedName>
    <definedName name="_xlnm.Print_Area" localSheetId="2">'Beoordeling BPV Opdrachten'!$B$1:$N$63</definedName>
    <definedName name="_xlnm.Print_Area" localSheetId="3">'H&amp;V'!$C$1:$K$32</definedName>
    <definedName name="_xlnm.Print_Area" localSheetId="4">'H&amp;V Toelichting'!$A$1:$C$40</definedName>
    <definedName name="_xlnm.Print_Area" localSheetId="0">Instellingen!$A$1:$D$28</definedName>
    <definedName name="_xlnm.Print_Area" localSheetId="5">Planning!$B$1:$H$35</definedName>
    <definedName name="_xlnm.Print_Area" localSheetId="6">Uren!$B$1:$AB$39</definedName>
    <definedName name="_xlnm.Print_Area" localSheetId="1">Voorblad!$B$1:$I$40</definedName>
    <definedName name="_xlnm.Print_Titles" localSheetId="0">Instellingen!#REF!</definedName>
    <definedName name="_xlnm.Print_Titles" localSheetId="1">Voorblad!$1:$1</definedName>
    <definedName name="company_footer" localSheetId="4">'H&amp;V Toelichting'!$F$49</definedName>
    <definedName name="Footer_company_name" localSheetId="4">'H&amp;V Toelichting'!$B$48</definedName>
    <definedName name="ibanbic" localSheetId="4">'H&amp;V Toelichting'!$H$49</definedName>
    <definedName name="kvkibanbic" localSheetId="4">'H&amp;V Toelichting'!$H$47</definedName>
    <definedName name="postel_address" localSheetId="4">'H&amp;V Toelichting'!$D$48</definedName>
    <definedName name="school_footer" localSheetId="4">'H&amp;V Toelichting'!$F$48</definedName>
    <definedName name="Visit_address" localSheetId="4">'H&amp;V Toelichting'!$B$49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8" i="6" l="1"/>
  <c r="C32" i="1" s="1"/>
  <c r="B12" i="1" l="1"/>
  <c r="B13" i="1"/>
  <c r="C15" i="1" l="1"/>
  <c r="C4" i="6"/>
  <c r="K6" i="13"/>
  <c r="F7" i="13"/>
  <c r="F6" i="13"/>
  <c r="F5" i="13"/>
  <c r="K5" i="13"/>
  <c r="B7" i="1"/>
  <c r="H13" i="1"/>
  <c r="G11" i="1"/>
  <c r="G10" i="1"/>
  <c r="G9" i="1"/>
  <c r="G7" i="1"/>
  <c r="C16" i="1"/>
  <c r="B11" i="1"/>
  <c r="B10" i="1"/>
  <c r="B9" i="1"/>
  <c r="B8" i="1"/>
  <c r="G8" i="1"/>
  <c r="B3" i="1"/>
  <c r="B37" i="7" l="1"/>
  <c r="B35" i="7"/>
  <c r="B33" i="7"/>
  <c r="B30" i="7"/>
  <c r="B28" i="7"/>
  <c r="B26" i="7"/>
  <c r="B24" i="7"/>
  <c r="B22" i="7"/>
  <c r="B20" i="7"/>
  <c r="B18" i="7"/>
  <c r="B15" i="7"/>
  <c r="B13" i="7"/>
  <c r="B9" i="7" l="1"/>
  <c r="B7" i="7"/>
  <c r="B5" i="7"/>
  <c r="A4" i="7"/>
  <c r="C38" i="6" l="1"/>
  <c r="W38" i="6"/>
  <c r="C31" i="1" s="1"/>
  <c r="S38" i="6"/>
  <c r="O38" i="6"/>
  <c r="K38" i="6"/>
  <c r="G38" i="6"/>
  <c r="C20" i="1"/>
  <c r="C30" i="1" l="1"/>
  <c r="C29" i="1"/>
  <c r="C28" i="1"/>
  <c r="C27" i="1"/>
  <c r="B26" i="1" l="1"/>
  <c r="G4" i="6"/>
  <c r="B6" i="6"/>
  <c r="C22" i="1"/>
  <c r="C21" i="1"/>
  <c r="F6" i="6" l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B27" i="1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K4" i="6"/>
  <c r="B28" i="1" l="1"/>
  <c r="J6" i="6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O4" i="6"/>
  <c r="J35" i="6" l="1"/>
  <c r="J36" i="6" s="1"/>
  <c r="B29" i="1"/>
  <c r="N6" i="6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S4" i="6"/>
  <c r="B30" i="1" l="1"/>
  <c r="R6" i="6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W4" i="6"/>
  <c r="AA4" i="6" l="1"/>
  <c r="B31" i="1"/>
  <c r="V6" i="6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Z6" i="6" l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B32" i="1"/>
  <c r="C26" i="1"/>
  <c r="C33" i="1" s="1"/>
</calcChain>
</file>

<file path=xl/sharedStrings.xml><?xml version="1.0" encoding="utf-8"?>
<sst xmlns="http://schemas.openxmlformats.org/spreadsheetml/2006/main" count="351" uniqueCount="203">
  <si>
    <t>Student</t>
  </si>
  <si>
    <t>Studentnummer</t>
  </si>
  <si>
    <t>Volledige naam</t>
  </si>
  <si>
    <t>Adres</t>
  </si>
  <si>
    <t>Postcde</t>
  </si>
  <si>
    <t>Woonplaats</t>
  </si>
  <si>
    <t>Telefoon</t>
  </si>
  <si>
    <t>Leerbedrijf</t>
  </si>
  <si>
    <t>Naam leerbedrijf</t>
  </si>
  <si>
    <t>Naam contactpersoon</t>
  </si>
  <si>
    <t>Naam praktijkopleider</t>
  </si>
  <si>
    <t>Telefoon praktijkopleider</t>
  </si>
  <si>
    <t>Emailadres praktijkopleider</t>
  </si>
  <si>
    <t>Bezoekadres straat</t>
  </si>
  <si>
    <t>Bezoekadres postcode</t>
  </si>
  <si>
    <t>Bezoekadres plaatsnaam</t>
  </si>
  <si>
    <t>BPV Begeleider</t>
  </si>
  <si>
    <t>Naam BPV begeleider</t>
  </si>
  <si>
    <t>Stageperiode</t>
  </si>
  <si>
    <t>Startdatum</t>
  </si>
  <si>
    <t>Zie BPVO</t>
  </si>
  <si>
    <t>Einddatum</t>
  </si>
  <si>
    <t>Aantal uur</t>
  </si>
  <si>
    <t>Betrokkenen</t>
  </si>
  <si>
    <t xml:space="preserve">De praktijkbiedende organisatie: </t>
  </si>
  <si>
    <t xml:space="preserve">Student: </t>
  </si>
  <si>
    <t xml:space="preserve">Bpv-begeleider: </t>
  </si>
  <si>
    <t>Periode</t>
  </si>
  <si>
    <t>Houding en vaardigheden student</t>
  </si>
  <si>
    <t>Begin</t>
  </si>
  <si>
    <t>Midden</t>
  </si>
  <si>
    <t>Eind</t>
  </si>
  <si>
    <t>Urenverantwoording</t>
  </si>
  <si>
    <t>Totaal</t>
  </si>
  <si>
    <t xml:space="preserve">Akkoord </t>
  </si>
  <si>
    <t>Praktijkopleider</t>
  </si>
  <si>
    <t>Naam:</t>
  </si>
  <si>
    <t>Plaats:</t>
  </si>
  <si>
    <t>Datum:</t>
  </si>
  <si>
    <t>Beoordeling BPV Opdrachten</t>
  </si>
  <si>
    <t>:</t>
  </si>
  <si>
    <t>Bpv-periode</t>
  </si>
  <si>
    <t xml:space="preserve"> nvt</t>
  </si>
  <si>
    <t>Niet van toepassing</t>
  </si>
  <si>
    <t xml:space="preserve">Praktijkopleider </t>
  </si>
  <si>
    <t>O</t>
  </si>
  <si>
    <t>Onvoldoende</t>
  </si>
  <si>
    <t>BPV-begeleider</t>
  </si>
  <si>
    <t>V</t>
  </si>
  <si>
    <t>Voldoende</t>
  </si>
  <si>
    <t>G</t>
  </si>
  <si>
    <t>Goed</t>
  </si>
  <si>
    <t>n.v.t., O = onvoldoende, V = voldoende, G = goed</t>
  </si>
  <si>
    <t>Taak 1: Oriëntatie in het bedrijf (BUCO thema)</t>
  </si>
  <si>
    <t>Procesbeoordeling</t>
  </si>
  <si>
    <t>De student:</t>
  </si>
  <si>
    <t></t>
  </si>
  <si>
    <t>Kan zijn/haar eigen positie binnen de organisatie bepalen</t>
  </si>
  <si>
    <t>Kent de rollen binnen het bedrijf</t>
  </si>
  <si>
    <t>Kent zijn/haar eigen verantwoordelijkheid</t>
  </si>
  <si>
    <t>Kent doelstellingen en organisatiestructuur van het bedrijf</t>
  </si>
  <si>
    <t>Productbeoordeling</t>
  </si>
  <si>
    <t>Beschrijving van het bedrijf</t>
  </si>
  <si>
    <t>Organogram</t>
  </si>
  <si>
    <t>Beschrijving van de afdeling</t>
  </si>
  <si>
    <t>Overzicht taken en verantwoordelijkheden m.b.t. ICT</t>
  </si>
  <si>
    <t>Planning werkzaamheden</t>
  </si>
  <si>
    <t xml:space="preserve">Taak 2: Software Development binnen het bedrijf </t>
  </si>
  <si>
    <t>Heeft zich ingewerkt in de manier van werken binnen het bedrijf</t>
  </si>
  <si>
    <t>Versiebeheer</t>
  </si>
  <si>
    <t xml:space="preserve">Ontwikkelmethodieken </t>
  </si>
  <si>
    <t>Ontwikkelomgeving</t>
  </si>
  <si>
    <t>Review/Testen</t>
  </si>
  <si>
    <t>Taak 3: Werknemer in een organisatie (BUCO thema)</t>
  </si>
  <si>
    <t>Kan informatie inwinnen</t>
  </si>
  <si>
    <t>Heeft kennis van relevante procedures, regels en richtlijnen (o.a. Arbo)</t>
  </si>
  <si>
    <t>Kan deze procedures, regels en richtlijnen toepassen op de eigen werkomgeving</t>
  </si>
  <si>
    <t>Overzicht Arbo-richtlijnen voor de inrichting van een werkplek</t>
  </si>
  <si>
    <t>Overzicht waaraan de eigen werkplek wel/niet voldoet (nclusief kostenoverzicht)</t>
  </si>
  <si>
    <t>Overzicht wettelijk rookbeleid afgezet tegen het bedrijfsbeleid</t>
  </si>
  <si>
    <t>Overzicht bedrijfsbeleid met betrekking tot internetgebruik</t>
  </si>
  <si>
    <t>Taak 4: Vrije keuze van een praktijkopdracht</t>
  </si>
  <si>
    <t>Heeft zich aangepast aan de manier van werken binnen het bedrijf</t>
  </si>
  <si>
    <t>Productbeoordeling Taak 1</t>
  </si>
  <si>
    <t>Beschrijving onderwerp</t>
  </si>
  <si>
    <t>Problemen en oplossingen</t>
  </si>
  <si>
    <t xml:space="preserve">Aanvullende informatie </t>
  </si>
  <si>
    <t>Conclusies en aanbevelingen</t>
  </si>
  <si>
    <t>Algemene beoordeling taken</t>
  </si>
  <si>
    <t>Totaalbeeld:</t>
  </si>
  <si>
    <t>Houding en Vaardigheden</t>
  </si>
  <si>
    <t>S</t>
  </si>
  <si>
    <t>P</t>
  </si>
  <si>
    <t>Opmerking</t>
  </si>
  <si>
    <t>Bedrijfscultuur</t>
  </si>
  <si>
    <t>A</t>
  </si>
  <si>
    <t>Aandacht</t>
  </si>
  <si>
    <t>Respecteert de afgesproken werktijden</t>
  </si>
  <si>
    <t xml:space="preserve">Is representatief </t>
  </si>
  <si>
    <t>Is zich bewust van zijn/haar rol in de organisatie</t>
  </si>
  <si>
    <t>Communicatie</t>
  </si>
  <si>
    <t>Weet zich mondelinge helder uit te drukken</t>
  </si>
  <si>
    <t>Weet zich schriftelijk helder uit te drukken</t>
  </si>
  <si>
    <t>Werkzaamheden</t>
  </si>
  <si>
    <t>Plant zijn/haar werk</t>
  </si>
  <si>
    <t>Volgt aanwijzingen van praktijkleider op</t>
  </si>
  <si>
    <t>Kan voldoende zelfstandig werken</t>
  </si>
  <si>
    <t xml:space="preserve">Vraagt tijdig om hulp en raad </t>
  </si>
  <si>
    <t>Kan zich voldoende concentreren op zijn/haar taken</t>
  </si>
  <si>
    <t>Heeft een voldoende werktempo</t>
  </si>
  <si>
    <t>Levert werk van voldoende kwaliteit</t>
  </si>
  <si>
    <t>Inzet</t>
  </si>
  <si>
    <t>Voelt zich verantwoordelijk voor zijn/haar taken</t>
  </si>
  <si>
    <t>Toont zich flexibel qua inzet</t>
  </si>
  <si>
    <t xml:space="preserve">Toont initiatief </t>
  </si>
  <si>
    <t xml:space="preserve">Eindbeoordeling van het totaal </t>
  </si>
  <si>
    <t>S = student; P = praktijkopleider</t>
  </si>
  <si>
    <t>G = goed, V = voldoende, A = aandacht vereist en O = onvoldoende</t>
  </si>
  <si>
    <r>
      <t xml:space="preserve">De kolommen S1, S2 en S3 worden (vooraf) door de student ingevuld, de kolommen P1, P2 en P3 door de praktijkopleider. Daarbij kan gebruikgemaakt worden van de kwalificaties: </t>
    </r>
    <r>
      <rPr>
        <b/>
        <sz val="10"/>
        <color theme="1"/>
        <rFont val="Trebuchet MS"/>
        <family val="2"/>
      </rPr>
      <t>G</t>
    </r>
    <r>
      <rPr>
        <sz val="10"/>
        <color theme="1"/>
        <rFont val="Trebuchet MS"/>
        <family val="2"/>
      </rPr>
      <t xml:space="preserve"> = goed, </t>
    </r>
    <r>
      <rPr>
        <b/>
        <sz val="10"/>
        <color theme="1"/>
        <rFont val="Trebuchet MS"/>
        <family val="2"/>
      </rPr>
      <t>V</t>
    </r>
    <r>
      <rPr>
        <sz val="10"/>
        <color theme="1"/>
        <rFont val="Trebuchet MS"/>
        <family val="2"/>
      </rPr>
      <t xml:space="preserve"> = voldoende, </t>
    </r>
    <r>
      <rPr>
        <b/>
        <sz val="10"/>
        <color theme="1"/>
        <rFont val="Trebuchet MS"/>
        <family val="2"/>
      </rPr>
      <t>A</t>
    </r>
    <r>
      <rPr>
        <sz val="10"/>
        <color theme="1"/>
        <rFont val="Trebuchet MS"/>
        <family val="2"/>
      </rPr>
      <t xml:space="preserve"> = aandacht vereist en </t>
    </r>
    <r>
      <rPr>
        <b/>
        <sz val="10"/>
        <color theme="1"/>
        <rFont val="Trebuchet MS"/>
        <family val="2"/>
      </rPr>
      <t>O</t>
    </r>
    <r>
      <rPr>
        <sz val="10"/>
        <color theme="1"/>
        <rFont val="Trebuchet MS"/>
        <family val="2"/>
      </rPr>
      <t xml:space="preserve"> = onvoldoende</t>
    </r>
  </si>
  <si>
    <t xml:space="preserve">Binnen elk bedrijf worden afspraken gemaakt over werktijden. Hier wordt aangegeven of de student zich aan deze afgesproken werktijden houdt. 
 </t>
  </si>
  <si>
    <t>Persoonlijke verzorging, maar ook kleding en taalgebruik past bij de functie zoals deze binnen het bedrijf gebruikelijk is.</t>
  </si>
  <si>
    <t>Student weet voor welke taken hij/zij verantwoordelijk is en stemt bij onduidelijkheden af met zijn/haar praktijkopleider.</t>
  </si>
  <si>
    <t xml:space="preserve">Student pakt taken op, en zorgt voor tijdige en helder communicatie indien deadlines niet worden gehaald. Hij/zij heeft respect voor de hiëracrhische stucturen die binnen het bedrijf gelden. Communiceert correct naar collega's.
</t>
  </si>
  <si>
    <t>Algemen vaardigheden</t>
  </si>
  <si>
    <t xml:space="preserve">Taalgebruik is kort en bondig.
</t>
  </si>
  <si>
    <t xml:space="preserve">Duidelijk en verzorgt taalgebruik, afgestemd op doelgroep en gericht op het doel van de communicatie.
</t>
  </si>
  <si>
    <t xml:space="preserve">Werkt volgens een plan. Heeft helder overzicht van stappen die hij/zij moet uitvoeren om een opdracht uit te voeren.
</t>
  </si>
  <si>
    <t xml:space="preserve">Het gaat hier om de opdrachten, regels en afspraken. Maar daarnaast ook om het open staan voor advies dat de praktijkopleider hem/haar geeft. </t>
  </si>
  <si>
    <t xml:space="preserve">Weet in zekere mate zelfstandig opdrachten uit te voeren, eventueel met behulp van internet.  Voor een student van leerjaar 4 mag meer zelfstandigheid gevraagd worden dan voor een student van leerjaar 3.
</t>
  </si>
  <si>
    <t xml:space="preserve">Student blijft niet onnodig lang speuren naar oplossingen waar hij/zij zelf niet uit kan komen. Vraagt tijdig instructies of hulp hoe hij/zij wel tot een oplossing kan komen.
</t>
  </si>
  <si>
    <t xml:space="preserve">Is niet direct afgeleid van zijn/haar werkzaamheden, bijvoorbeeld wanneer iemand het verterk binnen komt, er een telefoon afgaat, etc..
</t>
  </si>
  <si>
    <t xml:space="preserve">Werktempo past bij student van leerjaar 3 (meewerkstage) cq  leerjaar 4 (examenstage: aankomend beroepsbeoefenaar)
</t>
  </si>
  <si>
    <t xml:space="preserve">Werkt volgens de kwaliteitseisen, naming conventions etc. die  binnen het bedrijf van toepassing zijn. 
NB: Voordat een student aan een stage mag beginnen, heeft hij/zij op school al aangetoond dat hij/zij voldiende kennis heeft op de onderrichtte talen, tools en frameworks, etc.. </t>
  </si>
  <si>
    <t xml:space="preserve">Student zet zich in om een opdracht naar behoren uit te voeren. 
</t>
  </si>
  <si>
    <t xml:space="preserve">Student toont zich bereid om anderen te helpen als de situatie daarom vraagt. Vanzelfsprekend doet hij/zij dit wel in overleg met zijn/haar praktijkopleider, als dit teveel tijd gaat kosten en eigen deadlines in gevaar zouden komen.
</t>
  </si>
  <si>
    <t xml:space="preserve">Bespreekt werkzaamheden en mogelijkheden met zijn praktijkopleider. Dit kan ook zijn om zijn/haar persoonlijke leerdoelen te behalen.
</t>
  </si>
  <si>
    <t>Hier vult u een totaaloordeel over de stagiaire in. Om de stage te behalen is het noodzakelijk dat de student hier tenminste een Voldoende scoort.</t>
  </si>
  <si>
    <t>Stageplanning</t>
  </si>
  <si>
    <t>Start</t>
  </si>
  <si>
    <t>Onderwerp</t>
  </si>
  <si>
    <t>Wie</t>
  </si>
  <si>
    <t>Bijzonderheden</t>
  </si>
  <si>
    <t>Start stage</t>
  </si>
  <si>
    <t>S/P</t>
  </si>
  <si>
    <t>l</t>
  </si>
  <si>
    <t>Ontvangst student</t>
  </si>
  <si>
    <t>Contactgegevens praktijkopleider in Canvas invullen</t>
  </si>
  <si>
    <t>Afspraak met praktijkopleider leerdoelen en opdrachten</t>
  </si>
  <si>
    <t>B</t>
  </si>
  <si>
    <t>P/B</t>
  </si>
  <si>
    <t>Telefonisch / kennismaking</t>
  </si>
  <si>
    <t>S/P/B</t>
  </si>
  <si>
    <t>BPV werkboek</t>
  </si>
  <si>
    <t>Schoolopdracht 1</t>
  </si>
  <si>
    <t>Beoordeeld of ter beoordeling bij PO</t>
  </si>
  <si>
    <t>Dit overleg kan zowel op locatie als via teams plaatsvinden.</t>
  </si>
  <si>
    <t xml:space="preserve">Algehele voortgang van de student. </t>
  </si>
  <si>
    <t>Afspraak vervolggesprek.</t>
  </si>
  <si>
    <t>Schoolopdracht 2</t>
  </si>
  <si>
    <t>Schoolopdracht 3</t>
  </si>
  <si>
    <t>Schoolopdracht 4</t>
  </si>
  <si>
    <t xml:space="preserve">Algehele voortgang van de studenten te bespreken. </t>
  </si>
  <si>
    <t>Verzamelstaat urenverantwoording</t>
  </si>
  <si>
    <t>Praktijkopleider mailt H&amp;V en Urenstaat het door hem correct bevonden formulier daarna door naar de BPV begeleider.</t>
  </si>
  <si>
    <t>Beoordeling BPV opdrachten</t>
  </si>
  <si>
    <t>S = student; P = praktijkopleider; B = BPV Begeleider</t>
  </si>
  <si>
    <t>uren</t>
  </si>
  <si>
    <t>opmerking</t>
  </si>
  <si>
    <t>Werkplek en werktijden</t>
  </si>
  <si>
    <t>Leerdoelen student en begeleiding door praktijkopleider</t>
  </si>
  <si>
    <t>Opdrachten student</t>
  </si>
  <si>
    <t>Startgesprek
(Bezoek stagebedrijf)</t>
  </si>
  <si>
    <t>Kennismaking PO/School</t>
  </si>
  <si>
    <t>Uren uploaden in Canvas</t>
  </si>
  <si>
    <r>
      <t>1</t>
    </r>
    <r>
      <rPr>
        <vertAlign val="superscript"/>
        <sz val="10"/>
        <color theme="1"/>
        <rFont val="Trebuchet MS"/>
        <family val="2"/>
      </rPr>
      <t>ste</t>
    </r>
    <r>
      <rPr>
        <sz val="10"/>
        <color theme="1"/>
        <rFont val="Trebuchet MS"/>
        <family val="2"/>
      </rPr>
      <t xml:space="preserve"> beoordeling (zelf assessment en praktijkopleider)</t>
    </r>
  </si>
  <si>
    <t>H&amp;V 1 uploaden in Canvas</t>
  </si>
  <si>
    <t>H&amp;V 2 uploaden in Canvas</t>
  </si>
  <si>
    <r>
      <t>Student neemt H&amp;V (inclusief 3</t>
    </r>
    <r>
      <rPr>
        <vertAlign val="superscript"/>
        <sz val="10"/>
        <color theme="1"/>
        <rFont val="Trebuchet MS"/>
        <family val="2"/>
      </rPr>
      <t>de</t>
    </r>
    <r>
      <rPr>
        <sz val="10"/>
        <color theme="1"/>
        <rFont val="Trebuchet MS"/>
        <family val="2"/>
      </rPr>
      <t xml:space="preserve"> beoordeling), gewerkte uren en beoordeling van zijn opdrachten over in het beoordelingsformulier en mailt dit naar zijn prakijkopleider. </t>
    </r>
  </si>
  <si>
    <t>Eindgesprek</t>
  </si>
  <si>
    <t>Voortgangsgesprek</t>
  </si>
  <si>
    <t>Evaluatieverslag in Canvas</t>
  </si>
  <si>
    <t>week</t>
  </si>
  <si>
    <t>dag 1</t>
  </si>
  <si>
    <t>2-3</t>
  </si>
  <si>
    <t>18-19</t>
  </si>
  <si>
    <t>studentnummer</t>
  </si>
  <si>
    <t>naam student</t>
  </si>
  <si>
    <t>straat en huisnr student</t>
  </si>
  <si>
    <t>postcode student</t>
  </si>
  <si>
    <t>woonplaats student</t>
  </si>
  <si>
    <t>telefoon student</t>
  </si>
  <si>
    <t>naam bedrijf</t>
  </si>
  <si>
    <t>naam contactpersoon</t>
  </si>
  <si>
    <t>naam praktijkopleider</t>
  </si>
  <si>
    <t>telefoon praktijkopleider</t>
  </si>
  <si>
    <t>email praktijkopleider</t>
  </si>
  <si>
    <t>bezoekadres</t>
  </si>
  <si>
    <t>postcode bezoekadres</t>
  </si>
  <si>
    <t>plaatsnaam bezoekadres</t>
  </si>
  <si>
    <t>naam bpv-begeleider</t>
  </si>
  <si>
    <t>Beoordeling BPV houding en vaardigheden</t>
  </si>
  <si>
    <r>
      <t>2</t>
    </r>
    <r>
      <rPr>
        <vertAlign val="superscript"/>
        <sz val="10"/>
        <color theme="1"/>
        <rFont val="Trebuchet MS"/>
        <family val="2"/>
      </rPr>
      <t>de</t>
    </r>
    <r>
      <rPr>
        <sz val="10"/>
        <color theme="1"/>
        <rFont val="Trebuchet MS"/>
        <family val="2"/>
      </rPr>
      <t xml:space="preserve"> beoordeling (zelf assessment en praktijkopleider)
Dit formulier wordt tijdens het voortgangsgesprek besproken.</t>
    </r>
  </si>
  <si>
    <t>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</si>
</sst>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"/>
    <numFmt numFmtId="165" formatCode="ddd\ d"/>
    <numFmt numFmtId="166" formatCode="mmmm\ yyyy"/>
    <numFmt numFmtId="167" formatCode="d/mmm/yyyy"/>
    <numFmt numFmtId="168" formatCode="[$-413]d/mmm;@"/>
    <numFmt numFmtId="169" formatCode="[$-413]mm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1"/>
      <color rgb="FF000000"/>
      <name val="Trebuchet MS"/>
      <family val="2"/>
    </font>
    <font>
      <b/>
      <sz val="16"/>
      <color rgb="FF240C74"/>
      <name val="Trebuchet MS"/>
      <family val="2"/>
    </font>
    <font>
      <sz val="11"/>
      <color theme="0"/>
      <name val="Trebuchet MS"/>
      <family val="2"/>
    </font>
    <font>
      <b/>
      <sz val="11"/>
      <color rgb="FF000000"/>
      <name val="Trebuchet MS"/>
      <family val="2"/>
    </font>
    <font>
      <b/>
      <i/>
      <sz val="12"/>
      <color rgb="FF240C74"/>
      <name val="Trebuchet MS"/>
      <family val="2"/>
    </font>
    <font>
      <b/>
      <sz val="11"/>
      <color theme="0"/>
      <name val="Trebuchet MS"/>
      <family val="2"/>
    </font>
    <font>
      <b/>
      <sz val="12"/>
      <color rgb="FF240C74"/>
      <name val="Trebuchet MS"/>
      <family val="2"/>
    </font>
    <font>
      <b/>
      <sz val="11"/>
      <color rgb="FF240C74"/>
      <name val="Trebuchet MS"/>
      <family val="2"/>
    </font>
    <font>
      <i/>
      <sz val="11"/>
      <color theme="0" tint="-0.249977111117893"/>
      <name val="Trebuchet MS"/>
      <family val="2"/>
    </font>
    <font>
      <b/>
      <sz val="10"/>
      <color rgb="FF240C74"/>
      <name val="Trebuchet MS"/>
      <family val="2"/>
    </font>
    <font>
      <sz val="10"/>
      <color theme="1"/>
      <name val="Trebuchet MS"/>
      <family val="2"/>
    </font>
    <font>
      <sz val="12"/>
      <color rgb="FF240C74"/>
      <name val="Trebuchet MS"/>
      <family val="2"/>
    </font>
    <font>
      <b/>
      <sz val="10"/>
      <color theme="1"/>
      <name val="Trebuchet MS"/>
      <family val="2"/>
    </font>
    <font>
      <i/>
      <sz val="9"/>
      <color theme="1"/>
      <name val="Trebuchet MS"/>
      <family val="2"/>
    </font>
    <font>
      <sz val="11"/>
      <color rgb="FF000000"/>
      <name val="Wingdings"/>
      <charset val="2"/>
    </font>
    <font>
      <sz val="7"/>
      <color theme="1"/>
      <name val="Wingdings"/>
      <charset val="2"/>
    </font>
    <font>
      <b/>
      <sz val="10"/>
      <color theme="0"/>
      <name val="Trebuchet MS"/>
      <family val="2"/>
    </font>
    <font>
      <sz val="9"/>
      <color theme="1"/>
      <name val="Trebuchet MS"/>
      <family val="2"/>
    </font>
    <font>
      <b/>
      <sz val="14"/>
      <color rgb="FF240C74"/>
      <name val="Trebuchet MS"/>
      <family val="2"/>
    </font>
    <font>
      <sz val="14"/>
      <color theme="1"/>
      <name val="Trebuchet MS"/>
      <family val="2"/>
    </font>
    <font>
      <sz val="14"/>
      <color rgb="FF000000"/>
      <name val="Trebuchet MS"/>
      <family val="2"/>
    </font>
    <font>
      <sz val="11"/>
      <color theme="0" tint="-4.9989318521683403E-2"/>
      <name val="Trebuchet MS"/>
      <family val="2"/>
    </font>
    <font>
      <vertAlign val="superscript"/>
      <sz val="10"/>
      <color theme="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240C7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 style="thin">
        <color rgb="FF240C74"/>
      </left>
      <right/>
      <top style="dashed">
        <color auto="1"/>
      </top>
      <bottom style="dashed">
        <color auto="1"/>
      </bottom>
      <diagonal/>
    </border>
    <border>
      <left/>
      <right/>
      <top/>
      <bottom style="hair">
        <color rgb="FF240C74"/>
      </bottom>
      <diagonal/>
    </border>
    <border>
      <left/>
      <right style="hair">
        <color rgb="FF240C74"/>
      </right>
      <top/>
      <bottom style="hair">
        <color rgb="FF240C74"/>
      </bottom>
      <diagonal/>
    </border>
    <border>
      <left style="hair">
        <color rgb="FF240C74"/>
      </left>
      <right style="hair">
        <color rgb="FF240C74"/>
      </right>
      <top/>
      <bottom style="hair">
        <color rgb="FF240C74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hair">
        <color rgb="FF240C74"/>
      </top>
      <bottom/>
      <diagonal/>
    </border>
    <border>
      <left/>
      <right style="thin">
        <color rgb="FF240C74"/>
      </right>
      <top/>
      <bottom/>
      <diagonal/>
    </border>
    <border>
      <left style="thin">
        <color rgb="FF240C74"/>
      </left>
      <right style="thin">
        <color rgb="FF240C74"/>
      </right>
      <top/>
      <bottom/>
      <diagonal/>
    </border>
    <border>
      <left style="thin">
        <color rgb="FF240C74"/>
      </left>
      <right/>
      <top/>
      <bottom/>
      <diagonal/>
    </border>
    <border>
      <left/>
      <right style="thin">
        <color rgb="FF240C74"/>
      </right>
      <top style="hair">
        <color rgb="FF240C74"/>
      </top>
      <bottom/>
      <diagonal/>
    </border>
    <border>
      <left style="thin">
        <color rgb="FF240C74"/>
      </left>
      <right style="thin">
        <color rgb="FF240C74"/>
      </right>
      <top style="hair">
        <color rgb="FF240C74"/>
      </top>
      <bottom/>
      <diagonal/>
    </border>
    <border>
      <left style="thin">
        <color rgb="FF240C74"/>
      </left>
      <right/>
      <top style="hair">
        <color rgb="FF240C74"/>
      </top>
      <bottom/>
      <diagonal/>
    </border>
    <border>
      <left style="hair">
        <color rgb="FF240C74"/>
      </left>
      <right/>
      <top style="dashed">
        <color auto="1"/>
      </top>
      <bottom style="dashed">
        <color auto="1"/>
      </bottom>
      <diagonal/>
    </border>
    <border>
      <left style="hair">
        <color rgb="FF240C74"/>
      </left>
      <right style="thin">
        <color rgb="FF240C74"/>
      </right>
      <top style="dashed">
        <color auto="1"/>
      </top>
      <bottom style="dashed">
        <color auto="1"/>
      </bottom>
      <diagonal/>
    </border>
    <border>
      <left/>
      <right/>
      <top style="hair">
        <color rgb="FF240C74"/>
      </top>
      <bottom style="hair">
        <color rgb="FF240C74"/>
      </bottom>
      <diagonal/>
    </border>
    <border>
      <left/>
      <right style="thin">
        <color rgb="FF240C74"/>
      </right>
      <top/>
      <bottom style="hair">
        <color rgb="FF240C74"/>
      </bottom>
      <diagonal/>
    </border>
    <border>
      <left style="thin">
        <color rgb="FF240C74"/>
      </left>
      <right style="thin">
        <color rgb="FF240C74"/>
      </right>
      <top/>
      <bottom style="hair">
        <color rgb="FF240C74"/>
      </bottom>
      <diagonal/>
    </border>
    <border>
      <left style="thin">
        <color rgb="FF240C74"/>
      </left>
      <right/>
      <top/>
      <bottom style="hair">
        <color rgb="FF240C74"/>
      </bottom>
      <diagonal/>
    </border>
    <border>
      <left/>
      <right style="thin">
        <color rgb="FF240C74"/>
      </right>
      <top style="hair">
        <color rgb="FF240C74"/>
      </top>
      <bottom style="hair">
        <color rgb="FF240C74"/>
      </bottom>
      <diagonal/>
    </border>
    <border>
      <left style="thin">
        <color rgb="FF240C74"/>
      </left>
      <right style="thin">
        <color rgb="FF240C74"/>
      </right>
      <top style="hair">
        <color rgb="FF240C74"/>
      </top>
      <bottom style="hair">
        <color rgb="FF240C74"/>
      </bottom>
      <diagonal/>
    </border>
    <border>
      <left style="thin">
        <color rgb="FF240C74"/>
      </left>
      <right/>
      <top style="hair">
        <color rgb="FF240C74"/>
      </top>
      <bottom style="hair">
        <color rgb="FF240C74"/>
      </bottom>
      <diagonal/>
    </border>
    <border>
      <left style="thin">
        <color rgb="FF240C74"/>
      </left>
      <right style="thin">
        <color rgb="FF240C74"/>
      </right>
      <top style="thin">
        <color rgb="FF240C74"/>
      </top>
      <bottom style="thin">
        <color rgb="FF240C74"/>
      </bottom>
      <diagonal/>
    </border>
    <border>
      <left/>
      <right/>
      <top style="double">
        <color auto="1"/>
      </top>
      <bottom/>
      <diagonal/>
    </border>
    <border>
      <left/>
      <right style="hair">
        <color rgb="FF240C74"/>
      </right>
      <top/>
      <bottom/>
      <diagonal/>
    </border>
    <border>
      <left style="thin">
        <color rgb="FF240C74"/>
      </left>
      <right/>
      <top style="thin">
        <color rgb="FF240C74"/>
      </top>
      <bottom style="dashed">
        <color auto="1"/>
      </bottom>
      <diagonal/>
    </border>
    <border>
      <left style="hair">
        <color rgb="FF240C74"/>
      </left>
      <right/>
      <top style="thin">
        <color rgb="FF240C74"/>
      </top>
      <bottom style="dashed">
        <color auto="1"/>
      </bottom>
      <diagonal/>
    </border>
    <border>
      <left style="hair">
        <color rgb="FF240C74"/>
      </left>
      <right style="thin">
        <color rgb="FF240C74"/>
      </right>
      <top style="thin">
        <color rgb="FF240C74"/>
      </top>
      <bottom style="dashed">
        <color auto="1"/>
      </bottom>
      <diagonal/>
    </border>
    <border>
      <left/>
      <right/>
      <top style="thin">
        <color rgb="FF240C74"/>
      </top>
      <bottom style="dashed">
        <color auto="1"/>
      </bottom>
      <diagonal/>
    </border>
    <border>
      <left style="thin">
        <color auto="1"/>
      </left>
      <right style="thin">
        <color rgb="FF240C74"/>
      </right>
      <top style="thin">
        <color rgb="FF240C74"/>
      </top>
      <bottom style="dashed">
        <color auto="1"/>
      </bottom>
      <diagonal/>
    </border>
    <border>
      <left style="thin">
        <color auto="1"/>
      </left>
      <right style="thin">
        <color rgb="FF240C74"/>
      </right>
      <top style="dashed">
        <color auto="1"/>
      </top>
      <bottom style="dashed">
        <color auto="1"/>
      </bottom>
      <diagonal/>
    </border>
    <border>
      <left style="thin">
        <color rgb="FF240C74"/>
      </left>
      <right/>
      <top style="dashed">
        <color auto="1"/>
      </top>
      <bottom style="thin">
        <color rgb="FF240C74"/>
      </bottom>
      <diagonal/>
    </border>
    <border>
      <left style="hair">
        <color rgb="FF240C74"/>
      </left>
      <right/>
      <top style="dashed">
        <color auto="1"/>
      </top>
      <bottom style="thin">
        <color rgb="FF240C74"/>
      </bottom>
      <diagonal/>
    </border>
    <border>
      <left style="hair">
        <color rgb="FF240C74"/>
      </left>
      <right style="thin">
        <color rgb="FF240C74"/>
      </right>
      <top style="dashed">
        <color auto="1"/>
      </top>
      <bottom style="thin">
        <color rgb="FF240C74"/>
      </bottom>
      <diagonal/>
    </border>
    <border>
      <left/>
      <right/>
      <top style="dashed">
        <color auto="1"/>
      </top>
      <bottom style="thin">
        <color rgb="FF240C74"/>
      </bottom>
      <diagonal/>
    </border>
    <border>
      <left style="thin">
        <color auto="1"/>
      </left>
      <right style="thin">
        <color rgb="FF240C74"/>
      </right>
      <top style="dashed">
        <color auto="1"/>
      </top>
      <bottom style="thin">
        <color rgb="FF240C74"/>
      </bottom>
      <diagonal/>
    </border>
    <border>
      <left/>
      <right style="thin">
        <color rgb="FF240C74"/>
      </right>
      <top style="dashed">
        <color auto="1"/>
      </top>
      <bottom style="dotted">
        <color auto="1"/>
      </bottom>
      <diagonal/>
    </border>
    <border>
      <left/>
      <right/>
      <top style="dashed">
        <color auto="1"/>
      </top>
      <bottom style="dotted">
        <color auto="1"/>
      </bottom>
      <diagonal/>
    </border>
    <border>
      <left/>
      <right/>
      <top style="double">
        <color rgb="FF240C74"/>
      </top>
      <bottom/>
      <diagonal/>
    </border>
    <border>
      <left style="thin">
        <color rgb="FF240C74"/>
      </left>
      <right/>
      <top style="double">
        <color rgb="FF240C74"/>
      </top>
      <bottom style="thin">
        <color rgb="FF240C74"/>
      </bottom>
      <diagonal/>
    </border>
    <border>
      <left style="hair">
        <color rgb="FF240C74"/>
      </left>
      <right/>
      <top style="double">
        <color rgb="FF240C74"/>
      </top>
      <bottom style="thin">
        <color rgb="FF240C74"/>
      </bottom>
      <diagonal/>
    </border>
    <border>
      <left style="hair">
        <color rgb="FF240C74"/>
      </left>
      <right style="thin">
        <color rgb="FF240C74"/>
      </right>
      <top style="double">
        <color rgb="FF240C74"/>
      </top>
      <bottom style="thin">
        <color rgb="FF240C74"/>
      </bottom>
      <diagonal/>
    </border>
    <border>
      <left/>
      <right/>
      <top style="double">
        <color rgb="FF240C74"/>
      </top>
      <bottom style="thin">
        <color rgb="FF240C74"/>
      </bottom>
      <diagonal/>
    </border>
    <border>
      <left style="hair">
        <color rgb="FF240C74"/>
      </left>
      <right style="thin">
        <color auto="1"/>
      </right>
      <top style="double">
        <color rgb="FF240C74"/>
      </top>
      <bottom style="thin">
        <color rgb="FF240C74"/>
      </bottom>
      <diagonal/>
    </border>
    <border>
      <left style="thin">
        <color auto="1"/>
      </left>
      <right style="thin">
        <color rgb="FF240C74"/>
      </right>
      <top style="double">
        <color rgb="FF240C74"/>
      </top>
      <bottom style="thin">
        <color rgb="FF240C7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1" fillId="0" borderId="7" xfId="0" applyFont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4" fillId="3" borderId="0" xfId="0" applyFont="1" applyFill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3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justify" vertical="top"/>
    </xf>
    <xf numFmtId="0" fontId="0" fillId="0" borderId="0" xfId="0" applyAlignment="1">
      <alignment horizontal="left" vertical="top"/>
    </xf>
    <xf numFmtId="0" fontId="14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16" fontId="1" fillId="0" borderId="0" xfId="0" applyNumberFormat="1" applyFont="1" applyAlignment="1">
      <alignment wrapText="1"/>
    </xf>
    <xf numFmtId="0" fontId="8" fillId="0" borderId="0" xfId="0" applyFont="1" applyAlignment="1">
      <alignment vertical="top"/>
    </xf>
    <xf numFmtId="0" fontId="17" fillId="0" borderId="16" xfId="0" applyFont="1" applyBorder="1" applyAlignment="1">
      <alignment vertical="top" wrapText="1"/>
    </xf>
    <xf numFmtId="0" fontId="12" fillId="0" borderId="15" xfId="0" applyFont="1" applyBorder="1" applyAlignment="1">
      <alignment vertical="top"/>
    </xf>
    <xf numFmtId="0" fontId="12" fillId="0" borderId="0" xfId="0" applyFont="1" applyAlignment="1">
      <alignment vertical="top" wrapText="1"/>
    </xf>
    <xf numFmtId="0" fontId="12" fillId="0" borderId="15" xfId="0" applyFont="1" applyBorder="1" applyAlignment="1">
      <alignment vertical="top" wrapText="1"/>
    </xf>
    <xf numFmtId="0" fontId="12" fillId="0" borderId="7" xfId="0" applyFont="1" applyBorder="1" applyAlignment="1">
      <alignment vertical="top" wrapText="1"/>
    </xf>
    <xf numFmtId="0" fontId="12" fillId="0" borderId="18" xfId="0" applyFont="1" applyBorder="1" applyAlignment="1">
      <alignment vertical="top" wrapText="1"/>
    </xf>
    <xf numFmtId="0" fontId="12" fillId="0" borderId="0" xfId="0" applyFont="1" applyAlignment="1">
      <alignment horizontal="left" vertical="top" wrapText="1"/>
    </xf>
    <xf numFmtId="0" fontId="12" fillId="0" borderId="13" xfId="0" applyFont="1" applyBorder="1" applyAlignment="1">
      <alignment vertical="top" wrapText="1"/>
    </xf>
    <xf numFmtId="0" fontId="18" fillId="3" borderId="0" xfId="0" applyFont="1" applyFill="1" applyAlignment="1">
      <alignment vertical="top" wrapText="1"/>
    </xf>
    <xf numFmtId="0" fontId="18" fillId="3" borderId="0" xfId="0" applyFont="1" applyFill="1" applyAlignment="1">
      <alignment vertical="top"/>
    </xf>
    <xf numFmtId="0" fontId="17" fillId="0" borderId="19" xfId="0" applyFont="1" applyBorder="1" applyAlignment="1">
      <alignment vertical="top" wrapText="1"/>
    </xf>
    <xf numFmtId="0" fontId="12" fillId="0" borderId="22" xfId="0" applyFont="1" applyBorder="1" applyAlignment="1">
      <alignment horizontal="left" vertical="top" wrapText="1"/>
    </xf>
    <xf numFmtId="0" fontId="12" fillId="0" borderId="7" xfId="0" applyFont="1" applyBorder="1" applyAlignment="1">
      <alignment horizontal="left" vertical="top" wrapText="1"/>
    </xf>
    <xf numFmtId="0" fontId="12" fillId="0" borderId="24" xfId="0" applyFont="1" applyBorder="1" applyAlignment="1">
      <alignment vertical="top" wrapText="1"/>
    </xf>
    <xf numFmtId="0" fontId="17" fillId="0" borderId="25" xfId="0" applyFont="1" applyBorder="1" applyAlignment="1">
      <alignment vertical="top" wrapText="1"/>
    </xf>
    <xf numFmtId="0" fontId="12" fillId="0" borderId="27" xfId="0" applyFont="1" applyBorder="1" applyAlignment="1">
      <alignment vertical="top" wrapText="1"/>
    </xf>
    <xf numFmtId="0" fontId="17" fillId="0" borderId="28" xfId="0" applyFont="1" applyBorder="1" applyAlignment="1">
      <alignment vertical="top" wrapText="1"/>
    </xf>
    <xf numFmtId="0" fontId="12" fillId="0" borderId="22" xfId="0" applyFont="1" applyBorder="1" applyAlignment="1">
      <alignment vertical="top" wrapText="1"/>
    </xf>
    <xf numFmtId="0" fontId="4" fillId="3" borderId="0" xfId="0" applyFont="1" applyFill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left" indent="1"/>
    </xf>
    <xf numFmtId="0" fontId="12" fillId="0" borderId="0" xfId="0" applyFont="1"/>
    <xf numFmtId="0" fontId="12" fillId="0" borderId="0" xfId="0" applyFont="1" applyAlignment="1">
      <alignment horizontal="left" indent="1"/>
    </xf>
    <xf numFmtId="164" fontId="11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left" vertical="center" indent="1"/>
    </xf>
    <xf numFmtId="165" fontId="1" fillId="0" borderId="8" xfId="0" applyNumberFormat="1" applyFont="1" applyBorder="1"/>
    <xf numFmtId="16" fontId="1" fillId="0" borderId="0" xfId="0" applyNumberFormat="1" applyFont="1" applyAlignment="1">
      <alignment vertical="center"/>
    </xf>
    <xf numFmtId="16" fontId="1" fillId="0" borderId="0" xfId="0" applyNumberFormat="1" applyFont="1"/>
    <xf numFmtId="0" fontId="9" fillId="0" borderId="0" xfId="0" applyFont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0" fontId="20" fillId="2" borderId="0" xfId="0" applyFont="1" applyFill="1" applyAlignment="1">
      <alignment vertical="center"/>
    </xf>
    <xf numFmtId="0" fontId="21" fillId="2" borderId="0" xfId="0" applyFont="1" applyFill="1"/>
    <xf numFmtId="0" fontId="21" fillId="2" borderId="0" xfId="0" applyFont="1" applyFill="1" applyAlignment="1">
      <alignment horizontal="left"/>
    </xf>
    <xf numFmtId="0" fontId="1" fillId="2" borderId="0" xfId="0" applyFont="1" applyFill="1"/>
    <xf numFmtId="0" fontId="22" fillId="2" borderId="0" xfId="0" applyFont="1" applyFill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/>
      <protection locked="0"/>
    </xf>
    <xf numFmtId="14" fontId="2" fillId="0" borderId="0" xfId="0" applyNumberFormat="1" applyFont="1" applyAlignment="1" applyProtection="1">
      <alignment horizontal="left" vertical="center"/>
      <protection locked="0"/>
    </xf>
    <xf numFmtId="0" fontId="1" fillId="2" borderId="0" xfId="0" applyFont="1" applyFill="1" applyAlignment="1">
      <alignment horizontal="left"/>
    </xf>
    <xf numFmtId="0" fontId="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7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 vertical="center"/>
    </xf>
    <xf numFmtId="0" fontId="16" fillId="0" borderId="0" xfId="0" applyFont="1" applyAlignment="1">
      <alignment vertical="center" wrapText="1"/>
    </xf>
    <xf numFmtId="169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0" fillId="0" borderId="0" xfId="0" applyFont="1" applyAlignment="1">
      <alignment horizontal="left" vertical="top"/>
    </xf>
    <xf numFmtId="0" fontId="21" fillId="0" borderId="0" xfId="0" applyFont="1"/>
    <xf numFmtId="0" fontId="7" fillId="3" borderId="0" xfId="0" applyFont="1" applyFill="1"/>
    <xf numFmtId="0" fontId="4" fillId="3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indent="15"/>
    </xf>
    <xf numFmtId="0" fontId="19" fillId="0" borderId="0" xfId="0" applyFont="1"/>
    <xf numFmtId="0" fontId="16" fillId="0" borderId="7" xfId="0" applyFont="1" applyBorder="1" applyAlignment="1">
      <alignment vertical="center" wrapText="1"/>
    </xf>
    <xf numFmtId="0" fontId="16" fillId="0" borderId="22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" fillId="0" borderId="13" xfId="0" applyFont="1" applyBorder="1"/>
    <xf numFmtId="0" fontId="16" fillId="0" borderId="22" xfId="0" applyFont="1" applyBorder="1" applyAlignment="1">
      <alignment vertical="top" wrapText="1"/>
    </xf>
    <xf numFmtId="0" fontId="8" fillId="0" borderId="7" xfId="0" applyFont="1" applyBorder="1" applyAlignment="1">
      <alignment vertical="center"/>
    </xf>
    <xf numFmtId="0" fontId="23" fillId="0" borderId="0" xfId="0" applyFont="1"/>
    <xf numFmtId="165" fontId="1" fillId="0" borderId="31" xfId="0" applyNumberFormat="1" applyFont="1" applyBorder="1"/>
    <xf numFmtId="0" fontId="1" fillId="0" borderId="31" xfId="0" applyFont="1" applyBorder="1" applyProtection="1">
      <protection locked="0"/>
    </xf>
    <xf numFmtId="0" fontId="1" fillId="2" borderId="29" xfId="0" applyFont="1" applyFill="1" applyBorder="1" applyProtection="1">
      <protection locked="0"/>
    </xf>
    <xf numFmtId="0" fontId="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20" xfId="0" applyFont="1" applyFill="1" applyBorder="1" applyAlignment="1" applyProtection="1">
      <alignment horizontal="center" vertical="center"/>
      <protection locked="0"/>
    </xf>
    <xf numFmtId="0" fontId="1" fillId="2" borderId="21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32" xfId="0" applyFont="1" applyFill="1" applyBorder="1" applyAlignment="1" applyProtection="1">
      <alignment horizontal="center" vertical="center"/>
      <protection locked="0"/>
    </xf>
    <xf numFmtId="0" fontId="1" fillId="2" borderId="33" xfId="0" applyFont="1" applyFill="1" applyBorder="1" applyAlignment="1" applyProtection="1">
      <alignment horizontal="center" vertical="center"/>
      <protection locked="0"/>
    </xf>
    <xf numFmtId="0" fontId="1" fillId="2" borderId="34" xfId="0" applyFont="1" applyFill="1" applyBorder="1" applyAlignment="1" applyProtection="1">
      <alignment horizontal="center" vertical="center"/>
      <protection locked="0"/>
    </xf>
    <xf numFmtId="0" fontId="1" fillId="2" borderId="35" xfId="0" applyFont="1" applyFill="1" applyBorder="1" applyAlignment="1" applyProtection="1">
      <alignment horizontal="center" vertical="center"/>
      <protection locked="0"/>
    </xf>
    <xf numFmtId="0" fontId="1" fillId="2" borderId="36" xfId="0" applyFont="1" applyFill="1" applyBorder="1" applyAlignment="1" applyProtection="1">
      <alignment vertical="center"/>
      <protection locked="0"/>
    </xf>
    <xf numFmtId="0" fontId="1" fillId="2" borderId="37" xfId="0" applyFont="1" applyFill="1" applyBorder="1" applyAlignment="1" applyProtection="1">
      <alignment vertical="center"/>
      <protection locked="0"/>
    </xf>
    <xf numFmtId="0" fontId="1" fillId="2" borderId="38" xfId="0" applyFont="1" applyFill="1" applyBorder="1" applyAlignment="1" applyProtection="1">
      <alignment horizontal="center" vertical="center"/>
      <protection locked="0"/>
    </xf>
    <xf numFmtId="0" fontId="1" fillId="2" borderId="39" xfId="0" applyFont="1" applyFill="1" applyBorder="1" applyAlignment="1" applyProtection="1">
      <alignment horizontal="center" vertical="center"/>
      <protection locked="0"/>
    </xf>
    <xf numFmtId="0" fontId="1" fillId="2" borderId="40" xfId="0" applyFont="1" applyFill="1" applyBorder="1" applyAlignment="1" applyProtection="1">
      <alignment horizontal="center" vertical="center"/>
      <protection locked="0"/>
    </xf>
    <xf numFmtId="0" fontId="1" fillId="2" borderId="41" xfId="0" applyFont="1" applyFill="1" applyBorder="1" applyAlignment="1" applyProtection="1">
      <alignment horizontal="center" vertical="center"/>
      <protection locked="0"/>
    </xf>
    <xf numFmtId="0" fontId="1" fillId="2" borderId="42" xfId="0" applyFont="1" applyFill="1" applyBorder="1" applyAlignment="1" applyProtection="1">
      <alignment vertical="center"/>
      <protection locked="0"/>
    </xf>
    <xf numFmtId="0" fontId="1" fillId="0" borderId="41" xfId="0" applyFont="1" applyBorder="1" applyAlignment="1">
      <alignment horizontal="center" vertical="center"/>
    </xf>
    <xf numFmtId="0" fontId="1" fillId="0" borderId="4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 wrapText="1"/>
    </xf>
    <xf numFmtId="0" fontId="16" fillId="0" borderId="44" xfId="0" applyFont="1" applyBorder="1" applyAlignment="1">
      <alignment vertical="center" wrapText="1"/>
    </xf>
    <xf numFmtId="0" fontId="2" fillId="0" borderId="43" xfId="0" applyFont="1" applyBorder="1" applyAlignment="1">
      <alignment vertical="center" wrapText="1"/>
    </xf>
    <xf numFmtId="0" fontId="5" fillId="0" borderId="45" xfId="0" applyFont="1" applyBorder="1" applyAlignment="1">
      <alignment vertical="center"/>
    </xf>
    <xf numFmtId="0" fontId="1" fillId="2" borderId="46" xfId="0" applyFont="1" applyFill="1" applyBorder="1" applyAlignment="1" applyProtection="1">
      <alignment horizontal="center" vertical="center"/>
      <protection locked="0"/>
    </xf>
    <xf numFmtId="0" fontId="1" fillId="2" borderId="47" xfId="0" applyFont="1" applyFill="1" applyBorder="1" applyAlignment="1" applyProtection="1">
      <alignment horizontal="center" vertical="center"/>
      <protection locked="0"/>
    </xf>
    <xf numFmtId="0" fontId="1" fillId="2" borderId="48" xfId="0" applyFont="1" applyFill="1" applyBorder="1" applyAlignment="1" applyProtection="1">
      <alignment horizontal="center" vertical="center"/>
      <protection locked="0"/>
    </xf>
    <xf numFmtId="0" fontId="1" fillId="2" borderId="49" xfId="0" applyFont="1" applyFill="1" applyBorder="1" applyAlignment="1" applyProtection="1">
      <alignment horizontal="center" vertical="center"/>
      <protection locked="0"/>
    </xf>
    <xf numFmtId="0" fontId="1" fillId="2" borderId="50" xfId="0" applyFont="1" applyFill="1" applyBorder="1" applyAlignment="1" applyProtection="1">
      <alignment horizontal="center" vertical="center"/>
      <protection locked="0"/>
    </xf>
    <xf numFmtId="0" fontId="1" fillId="2" borderId="51" xfId="0" applyFont="1" applyFill="1" applyBorder="1" applyAlignment="1" applyProtection="1">
      <alignment vertical="center"/>
      <protection locked="0"/>
    </xf>
    <xf numFmtId="0" fontId="5" fillId="0" borderId="30" xfId="0" applyFont="1" applyBorder="1" applyAlignment="1">
      <alignment vertical="center"/>
    </xf>
    <xf numFmtId="167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22" xfId="0" applyFont="1" applyBorder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8" fillId="3" borderId="0" xfId="0" applyFont="1" applyFill="1" applyAlignment="1">
      <alignment horizontal="center" vertical="top" wrapText="1"/>
    </xf>
    <xf numFmtId="0" fontId="12" fillId="0" borderId="0" xfId="0" applyFont="1" applyAlignment="1">
      <alignment horizontal="center" wrapText="1"/>
    </xf>
    <xf numFmtId="0" fontId="14" fillId="0" borderId="16" xfId="0" applyFont="1" applyBorder="1" applyAlignment="1">
      <alignment horizontal="center" vertical="top" wrapText="1"/>
    </xf>
    <xf numFmtId="0" fontId="14" fillId="0" borderId="25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0" fontId="12" fillId="0" borderId="16" xfId="0" applyFont="1" applyBorder="1" applyAlignment="1">
      <alignment horizontal="center" vertical="top" wrapText="1"/>
    </xf>
    <xf numFmtId="0" fontId="12" fillId="0" borderId="25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2" fillId="0" borderId="18" xfId="0" applyFont="1" applyBorder="1" applyAlignment="1">
      <alignment horizontal="center" vertical="top" wrapText="1"/>
    </xf>
    <xf numFmtId="0" fontId="1" fillId="0" borderId="0" xfId="0" applyFont="1" applyAlignment="1">
      <alignment horizontal="left" shrinkToFit="1"/>
    </xf>
    <xf numFmtId="0" fontId="1" fillId="0" borderId="0" xfId="0" applyFont="1" applyAlignment="1">
      <alignment horizontal="center"/>
    </xf>
    <xf numFmtId="0" fontId="10" fillId="2" borderId="10" xfId="0" applyFont="1" applyFill="1" applyBorder="1" applyAlignment="1" applyProtection="1">
      <alignment horizontal="left" vertical="top"/>
      <protection locked="0"/>
    </xf>
    <xf numFmtId="0" fontId="10" fillId="2" borderId="11" xfId="0" applyFont="1" applyFill="1" applyBorder="1" applyAlignment="1" applyProtection="1">
      <alignment horizontal="left" vertical="top"/>
      <protection locked="0"/>
    </xf>
    <xf numFmtId="0" fontId="10" fillId="2" borderId="12" xfId="0" applyFont="1" applyFill="1" applyBorder="1" applyAlignment="1" applyProtection="1">
      <alignment horizontal="left" vertical="top"/>
      <protection locked="0"/>
    </xf>
    <xf numFmtId="0" fontId="2" fillId="0" borderId="0" xfId="0" applyFont="1" applyAlignment="1">
      <alignment horizontal="left" vertical="center"/>
    </xf>
    <xf numFmtId="0" fontId="1" fillId="0" borderId="7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9" fillId="0" borderId="0" xfId="0" applyFont="1" applyAlignment="1">
      <alignment horizontal="right"/>
    </xf>
    <xf numFmtId="0" fontId="1" fillId="0" borderId="13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168" fontId="7" fillId="3" borderId="0" xfId="0" applyNumberFormat="1" applyFont="1" applyFill="1" applyAlignment="1">
      <alignment horizontal="center"/>
    </xf>
    <xf numFmtId="168" fontId="7" fillId="3" borderId="2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 vertical="center" wrapText="1"/>
    </xf>
    <xf numFmtId="1" fontId="12" fillId="0" borderId="0" xfId="0" applyNumberFormat="1" applyFont="1" applyAlignment="1">
      <alignment horizontal="center" vertical="top"/>
    </xf>
    <xf numFmtId="1" fontId="12" fillId="0" borderId="14" xfId="0" applyNumberFormat="1" applyFont="1" applyBorder="1" applyAlignment="1">
      <alignment horizontal="center" vertical="top"/>
    </xf>
    <xf numFmtId="0" fontId="1" fillId="0" borderId="14" xfId="0" applyFont="1" applyBorder="1" applyAlignment="1">
      <alignment horizontal="center"/>
    </xf>
    <xf numFmtId="1" fontId="12" fillId="0" borderId="7" xfId="0" applyNumberFormat="1" applyFont="1" applyBorder="1" applyAlignment="1">
      <alignment horizontal="center" vertical="top"/>
    </xf>
    <xf numFmtId="1" fontId="12" fillId="0" borderId="23" xfId="0" applyNumberFormat="1" applyFont="1" applyBorder="1" applyAlignment="1">
      <alignment horizontal="center" vertical="top"/>
    </xf>
    <xf numFmtId="1" fontId="12" fillId="0" borderId="13" xfId="0" applyNumberFormat="1" applyFont="1" applyBorder="1" applyAlignment="1">
      <alignment horizontal="center" vertical="top"/>
    </xf>
    <xf numFmtId="1" fontId="12" fillId="0" borderId="17" xfId="0" applyNumberFormat="1" applyFont="1" applyBorder="1" applyAlignment="1">
      <alignment horizontal="center" vertical="top"/>
    </xf>
    <xf numFmtId="1" fontId="12" fillId="0" borderId="22" xfId="0" applyNumberFormat="1" applyFont="1" applyBorder="1" applyAlignment="1">
      <alignment horizontal="center" vertical="top"/>
    </xf>
    <xf numFmtId="1" fontId="12" fillId="0" borderId="26" xfId="0" applyNumberFormat="1" applyFont="1" applyBorder="1" applyAlignment="1">
      <alignment horizontal="center" vertical="top"/>
    </xf>
    <xf numFmtId="1" fontId="12" fillId="0" borderId="22" xfId="0" quotePrefix="1" applyNumberFormat="1" applyFont="1" applyBorder="1" applyAlignment="1">
      <alignment horizontal="center" vertical="top"/>
    </xf>
    <xf numFmtId="1" fontId="12" fillId="0" borderId="13" xfId="0" quotePrefix="1" applyNumberFormat="1" applyFont="1" applyBorder="1" applyAlignment="1">
      <alignment horizontal="center" vertical="top"/>
    </xf>
    <xf numFmtId="0" fontId="12" fillId="0" borderId="18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8" fillId="3" borderId="0" xfId="0" applyFont="1" applyFill="1" applyAlignment="1">
      <alignment horizontal="center" vertical="top"/>
    </xf>
    <xf numFmtId="166" fontId="9" fillId="0" borderId="0" xfId="0" applyNumberFormat="1" applyFont="1" applyAlignment="1">
      <alignment horizontal="center" vertical="center"/>
    </xf>
  </cellXfs>
  <cellStyles count="1">
    <cellStyle name="Standaard" xfId="0" builtinId="0"/>
  </cellStyles>
  <dxfs count="105">
    <dxf>
      <font>
        <color rgb="FFFF0000"/>
      </font>
      <border>
        <left/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top style="hair">
          <color rgb="FF240C74"/>
        </top>
      </border>
    </dxf>
    <dxf>
      <fill>
        <patternFill>
          <bgColor theme="4" tint="0.79998168889431442"/>
        </patternFill>
      </fill>
      <border>
        <top style="hair">
          <color rgb="FF240C74"/>
        </top>
      </border>
    </dxf>
    <dxf>
      <fill>
        <patternFill>
          <bgColor theme="4" tint="0.7999816888943144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49998474074526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FF0000"/>
      </font>
      <border>
        <left/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top style="hair">
          <color rgb="FF240C74"/>
        </top>
      </border>
    </dxf>
    <dxf>
      <fill>
        <patternFill>
          <bgColor theme="4" tint="0.79998168889431442"/>
        </patternFill>
      </fill>
      <border>
        <top style="hair">
          <color rgb="FF240C74"/>
        </top>
      </border>
    </dxf>
    <dxf>
      <fill>
        <patternFill>
          <bgColor theme="4" tint="0.7999816888943144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4" tint="0.79998168889431442"/>
        </patternFill>
      </fill>
    </dxf>
    <dxf>
      <fill>
        <patternFill>
          <bgColor theme="0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ill>
        <patternFill>
          <bgColor theme="4" tint="0.79998168889431442"/>
        </patternFill>
      </fill>
      <border>
        <top style="hair">
          <color rgb="FF240C74"/>
        </top>
      </border>
    </dxf>
    <dxf>
      <font>
        <color rgb="FFFF0000"/>
      </font>
      <border>
        <left/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top style="hair">
          <color rgb="FF240C74"/>
        </top>
      </border>
    </dxf>
    <dxf>
      <fill>
        <patternFill>
          <bgColor theme="0" tint="-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4" tint="0.79998168889431442"/>
        </patternFill>
      </fill>
    </dxf>
    <dxf>
      <fill>
        <patternFill>
          <bgColor theme="0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ill>
        <patternFill>
          <bgColor theme="4" tint="0.79998168889431442"/>
        </patternFill>
      </fill>
      <border>
        <top style="hair">
          <color rgb="FF240C74"/>
        </top>
      </border>
    </dxf>
    <dxf>
      <fill>
        <patternFill>
          <bgColor theme="0" tint="-0.499984740745262"/>
        </patternFill>
      </fill>
      <border>
        <top style="hair">
          <color rgb="FF240C74"/>
        </top>
      </border>
    </dxf>
    <dxf>
      <font>
        <color rgb="FFFF0000"/>
      </font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0" tint="-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4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ill>
        <patternFill>
          <bgColor theme="0" tint="-0.499984740745262"/>
        </patternFill>
      </fill>
      <border>
        <top style="hair">
          <color rgb="FF240C74"/>
        </top>
      </border>
    </dxf>
    <dxf>
      <fill>
        <patternFill>
          <bgColor theme="4" tint="0.79998168889431442"/>
        </patternFill>
      </fill>
      <border>
        <top style="hair">
          <color rgb="FF240C74"/>
        </top>
      </border>
    </dxf>
    <dxf>
      <font>
        <color rgb="FFFF0000"/>
      </font>
      <border>
        <left/>
        <right/>
        <top/>
        <bottom/>
        <vertical/>
        <horizontal/>
      </border>
    </dxf>
    <dxf>
      <fill>
        <patternFill>
          <bgColor theme="0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49998474074526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FF0000"/>
      </font>
      <border>
        <left/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top style="hair">
          <color rgb="FF240C74"/>
        </top>
      </border>
    </dxf>
    <dxf>
      <fill>
        <patternFill>
          <bgColor theme="4" tint="0.79998168889431442"/>
        </patternFill>
      </fill>
      <border>
        <top style="hair">
          <color rgb="FF240C74"/>
        </top>
      </border>
    </dxf>
    <dxf>
      <fill>
        <patternFill>
          <bgColor theme="0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4" tint="0.79998168889431442"/>
        </patternFill>
      </fill>
    </dxf>
    <dxf>
      <fill>
        <patternFill>
          <bgColor theme="0" tint="-0.499984740745262"/>
        </patternFill>
      </fill>
    </dxf>
    <dxf>
      <fill>
        <patternFill>
          <bgColor theme="4" tint="0.79998168889431442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FF0000"/>
      </font>
      <border>
        <left/>
        <right/>
        <top/>
        <bottom/>
        <vertical/>
        <horizontal/>
      </border>
    </dxf>
    <dxf>
      <fill>
        <patternFill>
          <bgColor theme="0" tint="-0.499984740745262"/>
        </patternFill>
      </fill>
      <border>
        <top style="hair">
          <color rgb="FF240C74"/>
        </top>
      </border>
    </dxf>
    <dxf>
      <fill>
        <patternFill>
          <bgColor theme="4" tint="0.79998168889431442"/>
        </patternFill>
      </fill>
      <border>
        <top style="hair">
          <color rgb="FF240C74"/>
        </top>
      </border>
    </dxf>
    <dxf>
      <fill>
        <patternFill>
          <bgColor theme="0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4" tint="0.79998168889431442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auto="1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240C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1126225</xdr:colOff>
      <xdr:row>0</xdr:row>
      <xdr:rowOff>83820</xdr:rowOff>
    </xdr:from>
    <xdr:to>
      <xdr:col>8</xdr:col>
      <xdr:colOff>713097</xdr:colOff>
      <xdr:row>0</xdr:row>
      <xdr:rowOff>423872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965" y="83820"/>
          <a:ext cx="1362332" cy="34005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45721</xdr:colOff>
      <xdr:row>0</xdr:row>
      <xdr:rowOff>114300</xdr:rowOff>
    </xdr:from>
    <xdr:to>
      <xdr:col>6</xdr:col>
      <xdr:colOff>144781</xdr:colOff>
      <xdr:row>0</xdr:row>
      <xdr:rowOff>982980</xdr:rowOff>
    </xdr:to>
    <xdr:pic>
      <xdr:nvPicPr>
        <xdr:cNvPr id="4" name="Afbeelding 3" descr="L_ICT_RGB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2281" y="114300"/>
          <a:ext cx="1836420" cy="8686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51805</xdr:colOff>
      <xdr:row>0</xdr:row>
      <xdr:rowOff>83820</xdr:rowOff>
    </xdr:from>
    <xdr:to>
      <xdr:col>12</xdr:col>
      <xdr:colOff>293997</xdr:colOff>
      <xdr:row>0</xdr:row>
      <xdr:rowOff>423872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4365" y="83820"/>
          <a:ext cx="1362332" cy="34005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617221</xdr:colOff>
      <xdr:row>0</xdr:row>
      <xdr:rowOff>106680</xdr:rowOff>
    </xdr:from>
    <xdr:to>
      <xdr:col>8</xdr:col>
      <xdr:colOff>480061</xdr:colOff>
      <xdr:row>0</xdr:row>
      <xdr:rowOff>975360</xdr:rowOff>
    </xdr:to>
    <xdr:pic>
      <xdr:nvPicPr>
        <xdr:cNvPr id="3" name="Afbeelding 2" descr="L_ICT_RGB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2761" y="106680"/>
          <a:ext cx="1836420" cy="8686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589537</xdr:colOff>
      <xdr:row>0</xdr:row>
      <xdr:rowOff>167640</xdr:rowOff>
    </xdr:from>
    <xdr:to>
      <xdr:col>10</xdr:col>
      <xdr:colOff>1951421</xdr:colOff>
      <xdr:row>0</xdr:row>
      <xdr:rowOff>507692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7137" y="167640"/>
          <a:ext cx="1361884" cy="34005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2540000</xdr:colOff>
      <xdr:row>0</xdr:row>
      <xdr:rowOff>109220</xdr:rowOff>
    </xdr:from>
    <xdr:to>
      <xdr:col>7</xdr:col>
      <xdr:colOff>29733</xdr:colOff>
      <xdr:row>0</xdr:row>
      <xdr:rowOff>977900</xdr:rowOff>
    </xdr:to>
    <xdr:pic>
      <xdr:nvPicPr>
        <xdr:cNvPr id="7" name="Afbeelding 6" descr="L_ICT_RGB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9220"/>
          <a:ext cx="1845833" cy="8686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5881104</xdr:colOff>
      <xdr:row>0</xdr:row>
      <xdr:rowOff>198120</xdr:rowOff>
    </xdr:from>
    <xdr:to>
      <xdr:col>2</xdr:col>
      <xdr:colOff>7283441</xdr:colOff>
      <xdr:row>0</xdr:row>
      <xdr:rowOff>538172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4044" y="198120"/>
          <a:ext cx="1430912" cy="34005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2202180</xdr:colOff>
      <xdr:row>0</xdr:row>
      <xdr:rowOff>144780</xdr:rowOff>
    </xdr:from>
    <xdr:to>
      <xdr:col>2</xdr:col>
      <xdr:colOff>4038600</xdr:colOff>
      <xdr:row>0</xdr:row>
      <xdr:rowOff>1013460</xdr:rowOff>
    </xdr:to>
    <xdr:pic>
      <xdr:nvPicPr>
        <xdr:cNvPr id="5" name="Afbeelding 4" descr="L_ICT_RGB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120" y="144780"/>
          <a:ext cx="1836420" cy="8686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1876959</xdr:colOff>
      <xdr:row>0</xdr:row>
      <xdr:rowOff>0</xdr:rowOff>
    </xdr:from>
    <xdr:to>
      <xdr:col>7</xdr:col>
      <xdr:colOff>3302563</xdr:colOff>
      <xdr:row>0</xdr:row>
      <xdr:rowOff>340052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481" y="0"/>
          <a:ext cx="1365093" cy="34005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1882140</xdr:colOff>
      <xdr:row>0</xdr:row>
      <xdr:rowOff>83820</xdr:rowOff>
    </xdr:from>
    <xdr:to>
      <xdr:col>7</xdr:col>
      <xdr:colOff>469848</xdr:colOff>
      <xdr:row>0</xdr:row>
      <xdr:rowOff>952500</xdr:rowOff>
    </xdr:to>
    <xdr:pic>
      <xdr:nvPicPr>
        <xdr:cNvPr id="4" name="Afbeelding 3" descr="L_ICT_RGB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9460" y="83820"/>
          <a:ext cx="1836420" cy="8686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8334</xdr:colOff>
      <xdr:row>0</xdr:row>
      <xdr:rowOff>207819</xdr:rowOff>
    </xdr:from>
    <xdr:to>
      <xdr:col>27</xdr:col>
      <xdr:colOff>1670736</xdr:colOff>
      <xdr:row>0</xdr:row>
      <xdr:rowOff>664029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78287" y="207819"/>
          <a:ext cx="1662402" cy="4562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663387</xdr:colOff>
      <xdr:row>0</xdr:row>
      <xdr:rowOff>125506</xdr:rowOff>
    </xdr:from>
    <xdr:to>
      <xdr:col>14</xdr:col>
      <xdr:colOff>304799</xdr:colOff>
      <xdr:row>0</xdr:row>
      <xdr:rowOff>1290918</xdr:rowOff>
    </xdr:to>
    <xdr:pic>
      <xdr:nvPicPr>
        <xdr:cNvPr id="5" name="Afbeelding 4" descr="L_ICT_RGB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5152" y="125506"/>
          <a:ext cx="2196353" cy="116541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0"/>
  <sheetViews>
    <sheetView tabSelected="1" zoomScaleNormal="100" zoomScalePageLayoutView="85" workbookViewId="0">
      <selection activeCell="C28" sqref="C28"/>
    </sheetView>
  </sheetViews>
  <sheetFormatPr defaultColWidth="8.88671875" defaultRowHeight="14.4" x14ac:dyDescent="0.3"/>
  <cols>
    <col min="1" max="1" width="2.88671875" style="1" customWidth="1"/>
    <col min="2" max="2" width="32" style="1" customWidth="1"/>
    <col min="3" max="3" width="39.33203125" style="67" customWidth="1"/>
    <col min="4" max="4" width="11.33203125" style="1" customWidth="1"/>
    <col min="5" max="16384" width="8.88671875" style="1"/>
  </cols>
  <sheetData>
    <row r="1" spans="1:4" s="75" customFormat="1" ht="18" x14ac:dyDescent="0.35">
      <c r="A1" s="55" t="s">
        <v>0</v>
      </c>
      <c r="B1" s="56"/>
      <c r="C1" s="57"/>
      <c r="D1" s="56"/>
    </row>
    <row r="2" spans="1:4" x14ac:dyDescent="0.3">
      <c r="A2" s="58"/>
      <c r="B2" s="58" t="s">
        <v>1</v>
      </c>
      <c r="C2" s="60" t="s">
        <v>185</v>
      </c>
      <c r="D2" s="58"/>
    </row>
    <row r="3" spans="1:4" x14ac:dyDescent="0.3">
      <c r="A3" s="58"/>
      <c r="B3" s="58" t="s">
        <v>2</v>
      </c>
      <c r="C3" s="60" t="s">
        <v>186</v>
      </c>
      <c r="D3" s="58"/>
    </row>
    <row r="4" spans="1:4" x14ac:dyDescent="0.3">
      <c r="A4" s="58"/>
      <c r="B4" s="58" t="s">
        <v>3</v>
      </c>
      <c r="C4" s="60" t="s">
        <v>187</v>
      </c>
      <c r="D4" s="58"/>
    </row>
    <row r="5" spans="1:4" x14ac:dyDescent="0.3">
      <c r="A5" s="58"/>
      <c r="B5" s="58" t="s">
        <v>4</v>
      </c>
      <c r="C5" s="60" t="s">
        <v>188</v>
      </c>
      <c r="D5" s="58"/>
    </row>
    <row r="6" spans="1:4" x14ac:dyDescent="0.3">
      <c r="A6" s="58"/>
      <c r="B6" s="58" t="s">
        <v>5</v>
      </c>
      <c r="C6" s="60" t="s">
        <v>189</v>
      </c>
      <c r="D6" s="58"/>
    </row>
    <row r="7" spans="1:4" x14ac:dyDescent="0.3">
      <c r="A7" s="58"/>
      <c r="B7" s="58" t="s">
        <v>6</v>
      </c>
      <c r="C7" s="60" t="s">
        <v>190</v>
      </c>
      <c r="D7" s="58"/>
    </row>
    <row r="8" spans="1:4" x14ac:dyDescent="0.3">
      <c r="A8" s="58"/>
      <c r="B8" s="58"/>
      <c r="C8" s="54"/>
      <c r="D8" s="58"/>
    </row>
    <row r="9" spans="1:4" x14ac:dyDescent="0.3">
      <c r="A9" s="58"/>
      <c r="B9" s="58"/>
      <c r="C9" s="63"/>
      <c r="D9" s="58"/>
    </row>
    <row r="10" spans="1:4" s="75" customFormat="1" ht="18" x14ac:dyDescent="0.35">
      <c r="A10" s="55" t="s">
        <v>7</v>
      </c>
      <c r="B10" s="56"/>
      <c r="C10" s="57"/>
      <c r="D10" s="56"/>
    </row>
    <row r="11" spans="1:4" x14ac:dyDescent="0.3">
      <c r="A11" s="58"/>
      <c r="B11" s="58" t="s">
        <v>8</v>
      </c>
      <c r="C11" s="60" t="s">
        <v>191</v>
      </c>
      <c r="D11" s="58"/>
    </row>
    <row r="12" spans="1:4" x14ac:dyDescent="0.3">
      <c r="A12" s="58"/>
      <c r="B12" s="58" t="s">
        <v>9</v>
      </c>
      <c r="C12" s="60" t="s">
        <v>192</v>
      </c>
      <c r="D12" s="58"/>
    </row>
    <row r="13" spans="1:4" x14ac:dyDescent="0.3">
      <c r="A13" s="58"/>
      <c r="B13" s="58" t="s">
        <v>10</v>
      </c>
      <c r="C13" s="60" t="s">
        <v>193</v>
      </c>
      <c r="D13" s="58"/>
    </row>
    <row r="14" spans="1:4" x14ac:dyDescent="0.3">
      <c r="A14" s="58"/>
      <c r="B14" s="58" t="s">
        <v>11</v>
      </c>
      <c r="C14" s="60" t="s">
        <v>194</v>
      </c>
      <c r="D14" s="58"/>
    </row>
    <row r="15" spans="1:4" x14ac:dyDescent="0.3">
      <c r="A15" s="58"/>
      <c r="B15" s="58" t="s">
        <v>12</v>
      </c>
      <c r="C15" s="60" t="s">
        <v>195</v>
      </c>
      <c r="D15" s="58"/>
    </row>
    <row r="16" spans="1:4" x14ac:dyDescent="0.3">
      <c r="A16" s="58"/>
      <c r="B16" s="58" t="s">
        <v>13</v>
      </c>
      <c r="C16" s="60" t="s">
        <v>196</v>
      </c>
      <c r="D16" s="58"/>
    </row>
    <row r="17" spans="1:4" x14ac:dyDescent="0.3">
      <c r="A17" s="58"/>
      <c r="B17" s="58" t="s">
        <v>14</v>
      </c>
      <c r="C17" s="60" t="s">
        <v>197</v>
      </c>
      <c r="D17" s="58"/>
    </row>
    <row r="18" spans="1:4" x14ac:dyDescent="0.3">
      <c r="A18" s="58"/>
      <c r="B18" s="58" t="s">
        <v>15</v>
      </c>
      <c r="C18" s="61" t="s">
        <v>198</v>
      </c>
      <c r="D18" s="58"/>
    </row>
    <row r="19" spans="1:4" x14ac:dyDescent="0.3">
      <c r="A19" s="58"/>
      <c r="B19" s="58"/>
      <c r="C19" s="63"/>
      <c r="D19" s="58"/>
    </row>
    <row r="20" spans="1:4" ht="15" customHeight="1" x14ac:dyDescent="0.3">
      <c r="A20" s="58"/>
      <c r="B20" s="58"/>
      <c r="C20" s="63"/>
      <c r="D20" s="58"/>
    </row>
    <row r="21" spans="1:4" s="75" customFormat="1" ht="18" x14ac:dyDescent="0.35">
      <c r="A21" s="55" t="s">
        <v>16</v>
      </c>
      <c r="B21" s="56"/>
      <c r="C21" s="57"/>
      <c r="D21" s="56"/>
    </row>
    <row r="22" spans="1:4" x14ac:dyDescent="0.3">
      <c r="A22" s="58"/>
      <c r="B22" s="58" t="s">
        <v>17</v>
      </c>
      <c r="C22" s="61" t="s">
        <v>199</v>
      </c>
      <c r="D22" s="58"/>
    </row>
    <row r="23" spans="1:4" x14ac:dyDescent="0.3">
      <c r="A23" s="58"/>
      <c r="B23" s="58"/>
      <c r="C23" s="54"/>
      <c r="D23" s="58"/>
    </row>
    <row r="24" spans="1:4" x14ac:dyDescent="0.3">
      <c r="A24" s="58"/>
      <c r="B24" s="58"/>
      <c r="C24" s="54"/>
      <c r="D24" s="58"/>
    </row>
    <row r="25" spans="1:4" s="75" customFormat="1" ht="18" x14ac:dyDescent="0.35">
      <c r="A25" s="55" t="s">
        <v>18</v>
      </c>
      <c r="B25" s="56"/>
      <c r="C25" s="59"/>
      <c r="D25" s="56"/>
    </row>
    <row r="26" spans="1:4" x14ac:dyDescent="0.3">
      <c r="A26" s="58"/>
      <c r="B26" s="58" t="s">
        <v>19</v>
      </c>
      <c r="C26" s="62">
        <v>45296</v>
      </c>
      <c r="D26" s="58" t="s">
        <v>20</v>
      </c>
    </row>
    <row r="27" spans="1:4" x14ac:dyDescent="0.3">
      <c r="A27" s="58"/>
      <c r="B27" s="58" t="s">
        <v>21</v>
      </c>
      <c r="C27" s="62">
        <v>45464</v>
      </c>
      <c r="D27" s="58" t="s">
        <v>20</v>
      </c>
    </row>
    <row r="28" spans="1:4" x14ac:dyDescent="0.3">
      <c r="A28" s="58"/>
      <c r="B28" s="58" t="s">
        <v>22</v>
      </c>
      <c r="C28" s="60">
        <v>700</v>
      </c>
      <c r="D28" s="58" t="s">
        <v>20</v>
      </c>
    </row>
    <row r="29" spans="1:4" x14ac:dyDescent="0.3">
      <c r="C29" s="126"/>
    </row>
    <row r="30" spans="1:4" x14ac:dyDescent="0.3">
      <c r="C30" s="126"/>
    </row>
  </sheetData>
  <sheetProtection algorithmName="SHA-512" hashValue="wsm8WrzC7h7a0LaV9NMYUnbvAl1RBR+hlUcBFCCaEFLbrA7c5cZif1v7Uwd4T9xsYYBYAhpvGu7G62J8MImGFQ==" saltValue="C95bLyzB9I80toMQ9cvpRw==" spinCount="100000" sheet="1" objects="1" scenarios="1" selectLockedCells="1"/>
  <protectedRanges>
    <protectedRange sqref="C11:C17 C23:C30 C2:C8" name="input"/>
  </protectedRanges>
  <dataValidations count="2">
    <dataValidation type="date" operator="greaterThanOrEqual" showInputMessage="1" showErrorMessage="1" sqref="C26:C27" xr:uid="{00000000-0002-0000-0000-000000000000}">
      <formula1>44562</formula1>
    </dataValidation>
    <dataValidation type="whole" operator="greaterThan" allowBlank="1" showInputMessage="1" showErrorMessage="1" sqref="C28" xr:uid="{00000000-0002-0000-0000-000001000000}">
      <formula1>0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I40"/>
  <sheetViews>
    <sheetView showGridLines="0" topLeftCell="A13" zoomScale="85" zoomScaleNormal="85" zoomScaleSheetLayoutView="85" zoomScalePageLayoutView="85" workbookViewId="0">
      <selection activeCell="B38" sqref="B38:D38"/>
    </sheetView>
  </sheetViews>
  <sheetFormatPr defaultColWidth="8.88671875" defaultRowHeight="14.4" x14ac:dyDescent="0.3"/>
  <cols>
    <col min="1" max="1" width="8.88671875" style="1"/>
    <col min="2" max="2" width="23" style="1" customWidth="1"/>
    <col min="3" max="3" width="12.5546875" style="1" customWidth="1"/>
    <col min="4" max="4" width="7.44140625" style="1" customWidth="1"/>
    <col min="5" max="5" width="3" style="1" customWidth="1"/>
    <col min="6" max="6" width="14.88671875" style="1" customWidth="1"/>
    <col min="7" max="7" width="17" style="1" customWidth="1"/>
    <col min="8" max="8" width="8.88671875" style="1"/>
    <col min="9" max="9" width="11" style="1" customWidth="1"/>
    <col min="10" max="11" width="8.88671875" style="1"/>
    <col min="12" max="12" width="9.44140625" style="1" customWidth="1"/>
    <col min="13" max="16384" width="8.88671875" style="1"/>
  </cols>
  <sheetData>
    <row r="1" spans="2:9" ht="103.95" customHeight="1" x14ac:dyDescent="0.3">
      <c r="B1" s="141"/>
      <c r="C1" s="141"/>
      <c r="D1" s="141"/>
      <c r="E1" s="141"/>
      <c r="F1" s="141"/>
      <c r="G1" s="141"/>
    </row>
    <row r="2" spans="2:9" ht="22.2" x14ac:dyDescent="0.3">
      <c r="B2" s="2"/>
      <c r="C2" s="2"/>
      <c r="D2" s="2"/>
      <c r="E2" s="2"/>
      <c r="F2" s="2"/>
    </row>
    <row r="3" spans="2:9" ht="22.2" x14ac:dyDescent="0.3">
      <c r="B3" s="2" t="str">
        <f>"Beoordeling Stage " &amp; Instellingen!C3</f>
        <v>Beoordeling Stage naam student</v>
      </c>
    </row>
    <row r="5" spans="2:9" ht="22.2" x14ac:dyDescent="0.3">
      <c r="B5" s="64" t="s">
        <v>23</v>
      </c>
      <c r="C5" s="2"/>
      <c r="D5" s="2"/>
      <c r="E5" s="2"/>
      <c r="F5" s="2"/>
    </row>
    <row r="6" spans="2:9" x14ac:dyDescent="0.3">
      <c r="B6" s="65" t="s">
        <v>24</v>
      </c>
      <c r="C6" s="65"/>
      <c r="D6" s="65"/>
      <c r="E6" s="65"/>
      <c r="F6" s="65"/>
      <c r="G6" s="145" t="s">
        <v>25</v>
      </c>
      <c r="H6" s="145"/>
      <c r="I6" s="145"/>
    </row>
    <row r="7" spans="2:9" x14ac:dyDescent="0.3">
      <c r="B7" s="65" t="str">
        <f>Instellingen!C11</f>
        <v>naam bedrijf</v>
      </c>
      <c r="D7" s="65"/>
      <c r="E7" s="65"/>
      <c r="F7" s="65"/>
      <c r="G7" s="65" t="str">
        <f>Instellingen!C2</f>
        <v>studentnummer</v>
      </c>
    </row>
    <row r="8" spans="2:9" x14ac:dyDescent="0.3">
      <c r="B8" s="65" t="str">
        <f>Instellingen!C12</f>
        <v>naam contactpersoon</v>
      </c>
      <c r="D8" s="65"/>
      <c r="E8" s="65"/>
      <c r="F8" s="65"/>
      <c r="G8" s="65" t="str">
        <f>Instellingen!C3</f>
        <v>naam student</v>
      </c>
    </row>
    <row r="9" spans="2:9" x14ac:dyDescent="0.3">
      <c r="B9" s="65" t="str">
        <f>Instellingen!C13</f>
        <v>naam praktijkopleider</v>
      </c>
      <c r="D9" s="65"/>
      <c r="E9" s="65"/>
      <c r="F9" s="65"/>
      <c r="G9" s="65" t="str">
        <f>Instellingen!C4</f>
        <v>straat en huisnr student</v>
      </c>
    </row>
    <row r="10" spans="2:9" x14ac:dyDescent="0.3">
      <c r="B10" s="65" t="str">
        <f>Instellingen!C16</f>
        <v>bezoekadres</v>
      </c>
      <c r="D10" s="65"/>
      <c r="E10" s="65"/>
      <c r="F10" s="65"/>
      <c r="G10" s="65" t="str">
        <f>Instellingen!C5 &amp; "  " &amp; Instellingen!C6</f>
        <v>postcode student  woonplaats student</v>
      </c>
    </row>
    <row r="11" spans="2:9" x14ac:dyDescent="0.3">
      <c r="B11" s="65" t="str">
        <f>Instellingen!C17 &amp; " " &amp; Instellingen!C18</f>
        <v>postcode bezoekadres plaatsnaam bezoekadres</v>
      </c>
      <c r="D11" s="65"/>
      <c r="E11" s="65"/>
      <c r="F11" s="65"/>
      <c r="G11" s="65" t="str">
        <f>"Tel.: " &amp; Instellingen!C7</f>
        <v>Tel.: telefoon student</v>
      </c>
    </row>
    <row r="12" spans="2:9" x14ac:dyDescent="0.3">
      <c r="B12" s="65" t="str">
        <f>"Tel.: "&amp; Instellingen!C14</f>
        <v>Tel.: telefoon praktijkopleider</v>
      </c>
      <c r="D12" s="65"/>
      <c r="E12" s="65"/>
      <c r="F12" s="65"/>
    </row>
    <row r="13" spans="2:9" x14ac:dyDescent="0.3">
      <c r="B13" s="65" t="str">
        <f>Instellingen!C15</f>
        <v>email praktijkopleider</v>
      </c>
      <c r="D13" s="65"/>
      <c r="E13" s="65"/>
      <c r="F13" s="65"/>
      <c r="G13" s="65" t="s">
        <v>26</v>
      </c>
      <c r="H13" s="140" t="str">
        <f>Instellingen!C22</f>
        <v>naam bpv-begeleider</v>
      </c>
      <c r="I13" s="140"/>
    </row>
    <row r="14" spans="2:9" ht="54" customHeight="1" x14ac:dyDescent="0.3">
      <c r="B14" s="65"/>
      <c r="C14" s="126"/>
      <c r="D14" s="126"/>
      <c r="E14" s="126"/>
      <c r="F14" s="126"/>
      <c r="G14" s="126"/>
    </row>
    <row r="15" spans="2:9" ht="16.2" x14ac:dyDescent="0.3">
      <c r="B15" s="64" t="s">
        <v>27</v>
      </c>
      <c r="C15" s="66" t="str">
        <f>TEXT(Instellingen!C26,"dd-mm-jj") &amp; " t/m " &amp; TEXT(Instellingen!C27,"dd-mm-jj")</f>
        <v>05-01-24 t/m 21-06-24</v>
      </c>
      <c r="D15" s="5"/>
      <c r="E15" s="125"/>
      <c r="F15" s="125"/>
      <c r="G15" s="125"/>
    </row>
    <row r="16" spans="2:9" x14ac:dyDescent="0.3">
      <c r="B16" s="67" t="s">
        <v>22</v>
      </c>
      <c r="C16" s="67">
        <f>Instellingen!C28</f>
        <v>700</v>
      </c>
      <c r="D16" s="65"/>
      <c r="G16" s="65"/>
    </row>
    <row r="17" spans="2:7" x14ac:dyDescent="0.3">
      <c r="B17" s="68"/>
      <c r="D17" s="65"/>
      <c r="G17" s="65"/>
    </row>
    <row r="18" spans="2:7" ht="46.2" customHeight="1" x14ac:dyDescent="0.3">
      <c r="B18" s="65"/>
      <c r="C18" s="126"/>
      <c r="D18" s="126"/>
      <c r="E18" s="126"/>
      <c r="F18" s="126"/>
      <c r="G18" s="126"/>
    </row>
    <row r="19" spans="2:7" ht="16.2" x14ac:dyDescent="0.3">
      <c r="B19" s="64" t="s">
        <v>28</v>
      </c>
      <c r="E19" s="64"/>
      <c r="F19" s="64"/>
    </row>
    <row r="20" spans="2:7" x14ac:dyDescent="0.3">
      <c r="B20" s="1" t="s">
        <v>29</v>
      </c>
      <c r="C20" s="67">
        <f>'H&amp;V'!F29</f>
        <v>0</v>
      </c>
      <c r="E20" s="69"/>
      <c r="F20" s="65"/>
    </row>
    <row r="21" spans="2:7" x14ac:dyDescent="0.3">
      <c r="B21" s="1" t="s">
        <v>30</v>
      </c>
      <c r="C21" s="67">
        <f>'H&amp;V'!H29</f>
        <v>0</v>
      </c>
      <c r="E21" s="69"/>
      <c r="F21" s="65"/>
    </row>
    <row r="22" spans="2:7" x14ac:dyDescent="0.3">
      <c r="B22" s="1" t="s">
        <v>31</v>
      </c>
      <c r="C22" s="67">
        <f>'H&amp;V'!J29</f>
        <v>0</v>
      </c>
      <c r="E22" s="69"/>
      <c r="F22" s="65"/>
    </row>
    <row r="23" spans="2:7" x14ac:dyDescent="0.3">
      <c r="E23" s="69"/>
      <c r="F23" s="65"/>
    </row>
    <row r="25" spans="2:7" ht="16.2" x14ac:dyDescent="0.3">
      <c r="B25" s="64" t="s">
        <v>32</v>
      </c>
    </row>
    <row r="26" spans="2:7" x14ac:dyDescent="0.3">
      <c r="B26" s="70">
        <f>Uren!C4</f>
        <v>45292</v>
      </c>
      <c r="C26" s="1">
        <f>Uren!C38</f>
        <v>0</v>
      </c>
    </row>
    <row r="27" spans="2:7" x14ac:dyDescent="0.3">
      <c r="B27" s="70">
        <f>Uren!G4</f>
        <v>45351</v>
      </c>
      <c r="C27" s="1">
        <f>Uren!G38</f>
        <v>0</v>
      </c>
      <c r="G27" s="71"/>
    </row>
    <row r="28" spans="2:7" x14ac:dyDescent="0.3">
      <c r="B28" s="70">
        <f>Uren!K4</f>
        <v>45382</v>
      </c>
      <c r="C28" s="1">
        <f>Uren!K38</f>
        <v>0</v>
      </c>
      <c r="G28" s="71"/>
    </row>
    <row r="29" spans="2:7" x14ac:dyDescent="0.3">
      <c r="B29" s="70">
        <f>Uren!O4</f>
        <v>45412</v>
      </c>
      <c r="C29" s="1">
        <f>Uren!O38</f>
        <v>0</v>
      </c>
      <c r="G29" s="71"/>
    </row>
    <row r="30" spans="2:7" x14ac:dyDescent="0.3">
      <c r="B30" s="70">
        <f>Uren!S4</f>
        <v>45443</v>
      </c>
      <c r="C30" s="1">
        <f>Uren!S38</f>
        <v>0</v>
      </c>
      <c r="G30" s="71"/>
    </row>
    <row r="31" spans="2:7" x14ac:dyDescent="0.3">
      <c r="B31" s="70">
        <f>Uren!W4</f>
        <v>45473</v>
      </c>
      <c r="C31" s="1">
        <f>Uren!W38</f>
        <v>0</v>
      </c>
      <c r="G31" s="71"/>
    </row>
    <row r="32" spans="2:7" ht="15" thickBot="1" x14ac:dyDescent="0.35">
      <c r="B32" s="70">
        <f>Uren!AA4</f>
        <v>45504</v>
      </c>
      <c r="C32" s="72">
        <f>Uren!AA38</f>
        <v>0</v>
      </c>
      <c r="G32" s="71"/>
    </row>
    <row r="33" spans="2:9" ht="15" thickTop="1" x14ac:dyDescent="0.3">
      <c r="B33" s="73" t="s">
        <v>33</v>
      </c>
      <c r="C33" s="1">
        <f>SUM(C26:C32)</f>
        <v>0</v>
      </c>
      <c r="G33" s="71"/>
    </row>
    <row r="34" spans="2:9" x14ac:dyDescent="0.3">
      <c r="G34" s="71"/>
    </row>
    <row r="35" spans="2:9" x14ac:dyDescent="0.3">
      <c r="G35" s="71"/>
    </row>
    <row r="36" spans="2:9" ht="16.2" x14ac:dyDescent="0.3">
      <c r="B36" s="64" t="s">
        <v>34</v>
      </c>
    </row>
    <row r="37" spans="2:9" ht="16.2" x14ac:dyDescent="0.3">
      <c r="B37" s="64" t="s">
        <v>35</v>
      </c>
      <c r="G37" s="64" t="s">
        <v>0</v>
      </c>
    </row>
    <row r="38" spans="2:9" s="19" customFormat="1" ht="45" customHeight="1" x14ac:dyDescent="0.3">
      <c r="B38" s="142" t="s">
        <v>36</v>
      </c>
      <c r="C38" s="143"/>
      <c r="D38" s="144"/>
      <c r="E38" s="74"/>
      <c r="F38" s="74"/>
      <c r="G38" s="142" t="s">
        <v>36</v>
      </c>
      <c r="H38" s="143"/>
      <c r="I38" s="144"/>
    </row>
    <row r="39" spans="2:9" s="19" customFormat="1" ht="45" customHeight="1" x14ac:dyDescent="0.3">
      <c r="B39" s="142" t="s">
        <v>37</v>
      </c>
      <c r="C39" s="143"/>
      <c r="D39" s="144"/>
      <c r="E39" s="74"/>
      <c r="F39" s="74"/>
      <c r="G39" s="142" t="s">
        <v>37</v>
      </c>
      <c r="H39" s="143"/>
      <c r="I39" s="144"/>
    </row>
    <row r="40" spans="2:9" s="19" customFormat="1" ht="45" customHeight="1" x14ac:dyDescent="0.3">
      <c r="B40" s="142" t="s">
        <v>38</v>
      </c>
      <c r="C40" s="143"/>
      <c r="D40" s="144"/>
      <c r="E40" s="74"/>
      <c r="F40" s="74"/>
      <c r="G40" s="142" t="s">
        <v>38</v>
      </c>
      <c r="H40" s="143"/>
      <c r="I40" s="144"/>
    </row>
  </sheetData>
  <sheetProtection algorithmName="SHA-512" hashValue="6pNu9tMfLYjNHwxbVHV5RMRyxB6/8r+FyfpSkFpZmliYphowR21Dw/ksAi5Yur2P17ZDUwslcGcYmP5Thd8Skg==" saltValue="ol39lgkQ07bIWPwjgEL62g==" spinCount="100000" sheet="1" objects="1" scenarios="1" selectLockedCells="1"/>
  <protectedRanges>
    <protectedRange sqref="G7:G11 C15 E15:F15 B17:B18 C18 D16:D18 G16:G18 E18:F18 E20:F23 B7:B13 F7:F14 B14:E14 G13:G14 D7:E13" name="input"/>
  </protectedRanges>
  <mergeCells count="9">
    <mergeCell ref="H13:I13"/>
    <mergeCell ref="B1:G1"/>
    <mergeCell ref="B38:D38"/>
    <mergeCell ref="B39:D39"/>
    <mergeCell ref="B40:D40"/>
    <mergeCell ref="G6:I6"/>
    <mergeCell ref="G38:I38"/>
    <mergeCell ref="G39:I39"/>
    <mergeCell ref="G40:I40"/>
  </mergeCells>
  <pageMargins left="0.70866141732283472" right="0.70866141732283472" top="0.74803149606299213" bottom="0.74803149606299213" header="0.31496062992125984" footer="0.31496062992125984"/>
  <pageSetup paperSize="9"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64"/>
  <sheetViews>
    <sheetView showGridLines="0" zoomScaleNormal="100" zoomScalePageLayoutView="85" workbookViewId="0">
      <selection activeCell="AA34" sqref="AA34"/>
    </sheetView>
  </sheetViews>
  <sheetFormatPr defaultColWidth="8.88671875" defaultRowHeight="14.4" x14ac:dyDescent="0.3"/>
  <cols>
    <col min="1" max="1" width="8.88671875" style="1"/>
    <col min="2" max="2" width="3.44140625" style="1" customWidth="1"/>
    <col min="3" max="3" width="12" style="1" customWidth="1"/>
    <col min="4" max="4" width="3.88671875" style="1" customWidth="1"/>
    <col min="5" max="5" width="2.33203125" style="1" customWidth="1"/>
    <col min="6" max="6" width="4.6640625" style="1" customWidth="1"/>
    <col min="7" max="7" width="26.109375" style="1" customWidth="1"/>
    <col min="8" max="8" width="2.6640625" style="1" customWidth="1"/>
    <col min="9" max="9" width="12.44140625" style="1" customWidth="1"/>
    <col min="10" max="10" width="3.6640625" style="1" customWidth="1"/>
    <col min="11" max="11" width="8.109375" style="1" customWidth="1"/>
    <col min="12" max="15" width="4.5546875" style="1" customWidth="1"/>
    <col min="16" max="17" width="8.88671875" style="1"/>
    <col min="18" max="18" width="7.33203125" style="5" hidden="1" customWidth="1"/>
    <col min="19" max="19" width="7.33203125" style="1" hidden="1" customWidth="1"/>
    <col min="20" max="21" width="0" style="1" hidden="1" customWidth="1"/>
    <col min="22" max="16384" width="8.88671875" style="1"/>
  </cols>
  <sheetData>
    <row r="1" spans="1:19" ht="103.95" customHeight="1" x14ac:dyDescent="0.3"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2" spans="1:19" ht="22.2" x14ac:dyDescent="0.3">
      <c r="B2" s="2"/>
      <c r="C2" s="2"/>
      <c r="D2" s="2"/>
      <c r="E2" s="2"/>
      <c r="F2" s="2"/>
      <c r="G2" s="2"/>
      <c r="H2" s="2"/>
      <c r="I2" s="2"/>
      <c r="J2" s="2"/>
    </row>
    <row r="3" spans="1:19" ht="22.2" x14ac:dyDescent="0.3">
      <c r="B3" s="2" t="s">
        <v>39</v>
      </c>
      <c r="C3" s="2"/>
      <c r="D3" s="2"/>
    </row>
    <row r="5" spans="1:19" x14ac:dyDescent="0.3">
      <c r="B5" s="1" t="s">
        <v>0</v>
      </c>
      <c r="E5" s="65" t="s">
        <v>40</v>
      </c>
      <c r="F5" s="1" t="str">
        <f>Instellingen!C3</f>
        <v>naam student</v>
      </c>
      <c r="I5" s="1" t="s">
        <v>41</v>
      </c>
      <c r="J5" s="1" t="s">
        <v>40</v>
      </c>
      <c r="K5" s="1" t="str">
        <f>TEXT(Instellingen!C26,"dd-mm-jj") &amp; " t/m " &amp; TEXT(Instellingen!C27,"dd-mm-jj")</f>
        <v>05-01-24 t/m 21-06-24</v>
      </c>
      <c r="R5" s="5" t="s">
        <v>42</v>
      </c>
      <c r="S5" s="1" t="s">
        <v>43</v>
      </c>
    </row>
    <row r="6" spans="1:19" x14ac:dyDescent="0.3">
      <c r="B6" s="1" t="s">
        <v>44</v>
      </c>
      <c r="E6" s="65" t="s">
        <v>40</v>
      </c>
      <c r="F6" s="1" t="str">
        <f>Instellingen!C13</f>
        <v>naam praktijkopleider</v>
      </c>
      <c r="I6" s="1" t="s">
        <v>7</v>
      </c>
      <c r="J6" s="1" t="s">
        <v>40</v>
      </c>
      <c r="K6" s="1" t="str">
        <f>Instellingen!C11</f>
        <v>naam bedrijf</v>
      </c>
      <c r="R6" s="78" t="s">
        <v>45</v>
      </c>
      <c r="S6" s="4" t="s">
        <v>46</v>
      </c>
    </row>
    <row r="7" spans="1:19" x14ac:dyDescent="0.3">
      <c r="B7" s="1" t="s">
        <v>47</v>
      </c>
      <c r="E7" s="4" t="s">
        <v>40</v>
      </c>
      <c r="F7" s="1" t="str">
        <f>Instellingen!C22</f>
        <v>naam bpv-begeleider</v>
      </c>
      <c r="L7"/>
      <c r="M7"/>
      <c r="N7"/>
      <c r="O7"/>
      <c r="R7" s="78" t="s">
        <v>48</v>
      </c>
      <c r="S7" s="4" t="s">
        <v>49</v>
      </c>
    </row>
    <row r="8" spans="1:19" x14ac:dyDescent="0.3">
      <c r="B8" s="79"/>
      <c r="C8" s="79"/>
      <c r="D8" s="79"/>
      <c r="E8"/>
      <c r="F8"/>
      <c r="G8"/>
      <c r="H8"/>
      <c r="K8"/>
      <c r="L8"/>
      <c r="M8"/>
      <c r="N8"/>
      <c r="O8"/>
      <c r="R8" s="78" t="s">
        <v>50</v>
      </c>
      <c r="S8" s="4" t="s">
        <v>51</v>
      </c>
    </row>
    <row r="9" spans="1:19" ht="22.95" customHeight="1" x14ac:dyDescent="0.3">
      <c r="B9" s="152" t="s">
        <v>52</v>
      </c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80"/>
      <c r="N9" s="80"/>
      <c r="O9" s="80"/>
      <c r="R9" s="78"/>
      <c r="S9" s="4"/>
    </row>
    <row r="10" spans="1:19" ht="16.2" x14ac:dyDescent="0.3">
      <c r="B10" s="64" t="s">
        <v>53</v>
      </c>
      <c r="C10" s="64"/>
      <c r="D10" s="64"/>
      <c r="R10" s="78"/>
      <c r="S10" s="4"/>
    </row>
    <row r="11" spans="1:19" x14ac:dyDescent="0.3">
      <c r="A11" s="87"/>
      <c r="B11" s="76" t="s">
        <v>54</v>
      </c>
      <c r="C11" s="9"/>
      <c r="D11" s="9"/>
      <c r="E11" s="9"/>
      <c r="F11" s="9"/>
      <c r="G11" s="9"/>
      <c r="H11" s="9"/>
      <c r="I11" s="9"/>
      <c r="J11" s="9"/>
      <c r="K11" s="9"/>
      <c r="L11" s="77"/>
      <c r="M11" s="5"/>
      <c r="N11" s="5"/>
      <c r="O11" s="5"/>
      <c r="R11" s="78"/>
      <c r="S11" s="4"/>
    </row>
    <row r="12" spans="1:19" ht="16.2" customHeight="1" x14ac:dyDescent="0.3">
      <c r="A12" s="87"/>
      <c r="B12" s="76" t="s">
        <v>55</v>
      </c>
      <c r="C12" s="9"/>
      <c r="D12" s="9"/>
      <c r="E12" s="9"/>
      <c r="F12" s="9"/>
      <c r="G12" s="9"/>
      <c r="H12" s="9"/>
      <c r="I12" s="9"/>
      <c r="J12" s="9"/>
      <c r="K12" s="9"/>
      <c r="L12" s="77"/>
      <c r="M12" s="5"/>
      <c r="N12" s="5"/>
      <c r="O12" s="5"/>
      <c r="R12" s="78"/>
      <c r="S12" s="4"/>
    </row>
    <row r="13" spans="1:19" x14ac:dyDescent="0.3">
      <c r="A13" s="87"/>
      <c r="B13" s="81" t="s">
        <v>56</v>
      </c>
      <c r="C13" s="146" t="s">
        <v>57</v>
      </c>
      <c r="D13" s="146"/>
      <c r="E13" s="146"/>
      <c r="F13" s="146"/>
      <c r="G13" s="146"/>
      <c r="H13" s="146"/>
      <c r="I13" s="146"/>
      <c r="J13" s="146"/>
      <c r="K13" s="147"/>
      <c r="L13" s="90"/>
      <c r="M13" s="5"/>
      <c r="N13" s="5"/>
      <c r="O13" s="5"/>
      <c r="R13" s="78"/>
      <c r="S13" s="4"/>
    </row>
    <row r="14" spans="1:19" x14ac:dyDescent="0.3">
      <c r="A14" s="87"/>
      <c r="B14" s="82" t="s">
        <v>56</v>
      </c>
      <c r="C14" s="150" t="s">
        <v>58</v>
      </c>
      <c r="D14" s="150"/>
      <c r="E14" s="150"/>
      <c r="F14" s="150"/>
      <c r="G14" s="150"/>
      <c r="H14" s="150"/>
      <c r="I14" s="150"/>
      <c r="J14" s="150"/>
      <c r="K14" s="151"/>
      <c r="L14" s="90"/>
      <c r="M14" s="5"/>
      <c r="N14" s="5"/>
      <c r="O14" s="5"/>
      <c r="R14" s="78"/>
      <c r="S14" s="4"/>
    </row>
    <row r="15" spans="1:19" x14ac:dyDescent="0.3">
      <c r="A15" s="87"/>
      <c r="B15" s="82" t="s">
        <v>56</v>
      </c>
      <c r="C15" s="150" t="s">
        <v>59</v>
      </c>
      <c r="D15" s="150"/>
      <c r="E15" s="150"/>
      <c r="F15" s="150"/>
      <c r="G15" s="150"/>
      <c r="H15" s="150"/>
      <c r="I15" s="150"/>
      <c r="J15" s="150"/>
      <c r="K15" s="151"/>
      <c r="L15" s="90"/>
      <c r="M15" s="5"/>
      <c r="N15" s="5"/>
      <c r="O15" s="5"/>
      <c r="R15" s="78"/>
      <c r="S15" s="4"/>
    </row>
    <row r="16" spans="1:19" x14ac:dyDescent="0.3">
      <c r="A16" s="87"/>
      <c r="B16" s="83" t="s">
        <v>56</v>
      </c>
      <c r="C16" s="157" t="s">
        <v>60</v>
      </c>
      <c r="D16" s="157"/>
      <c r="E16" s="157"/>
      <c r="F16" s="157"/>
      <c r="G16" s="157"/>
      <c r="H16" s="157"/>
      <c r="I16" s="157"/>
      <c r="J16" s="157"/>
      <c r="K16" s="158"/>
      <c r="L16" s="90"/>
      <c r="M16" s="5"/>
      <c r="N16" s="5"/>
      <c r="O16" s="5"/>
      <c r="R16" s="78"/>
      <c r="S16" s="4"/>
    </row>
    <row r="17" spans="1:19" ht="22.95" customHeight="1" x14ac:dyDescent="0.3">
      <c r="A17" s="87"/>
      <c r="B17" s="76" t="s">
        <v>61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5"/>
      <c r="N17" s="5"/>
      <c r="O17" s="5"/>
      <c r="R17" s="78"/>
      <c r="S17" s="4"/>
    </row>
    <row r="18" spans="1:19" x14ac:dyDescent="0.3">
      <c r="A18" s="87"/>
      <c r="B18" s="81" t="s">
        <v>56</v>
      </c>
      <c r="C18" s="146" t="s">
        <v>62</v>
      </c>
      <c r="D18" s="146"/>
      <c r="E18" s="146"/>
      <c r="F18" s="146"/>
      <c r="G18" s="146"/>
      <c r="H18" s="146"/>
      <c r="I18" s="146"/>
      <c r="J18" s="146"/>
      <c r="K18" s="147"/>
      <c r="L18" s="90"/>
      <c r="M18" s="5"/>
      <c r="N18" s="5"/>
      <c r="O18" s="5"/>
      <c r="R18" s="78"/>
      <c r="S18" s="4"/>
    </row>
    <row r="19" spans="1:19" x14ac:dyDescent="0.3">
      <c r="A19" s="87"/>
      <c r="B19" s="82" t="s">
        <v>56</v>
      </c>
      <c r="C19" s="150" t="s">
        <v>63</v>
      </c>
      <c r="D19" s="150"/>
      <c r="E19" s="150"/>
      <c r="F19" s="150"/>
      <c r="G19" s="150"/>
      <c r="H19" s="150"/>
      <c r="I19" s="150"/>
      <c r="J19" s="150"/>
      <c r="K19" s="151"/>
      <c r="L19" s="90"/>
      <c r="M19" s="5"/>
      <c r="N19" s="5"/>
      <c r="O19" s="5"/>
      <c r="R19" s="78"/>
      <c r="S19" s="4"/>
    </row>
    <row r="20" spans="1:19" x14ac:dyDescent="0.3">
      <c r="A20" s="87"/>
      <c r="B20" s="82" t="s">
        <v>56</v>
      </c>
      <c r="C20" s="150" t="s">
        <v>64</v>
      </c>
      <c r="D20" s="150"/>
      <c r="E20" s="150"/>
      <c r="F20" s="150"/>
      <c r="G20" s="150"/>
      <c r="H20" s="150"/>
      <c r="I20" s="150"/>
      <c r="J20" s="150"/>
      <c r="K20" s="151"/>
      <c r="L20" s="90"/>
      <c r="M20" s="5"/>
      <c r="N20" s="5"/>
      <c r="O20" s="5"/>
      <c r="R20" s="78"/>
      <c r="S20" s="4"/>
    </row>
    <row r="21" spans="1:19" x14ac:dyDescent="0.3">
      <c r="A21" s="87"/>
      <c r="B21" s="82" t="s">
        <v>56</v>
      </c>
      <c r="C21" s="150" t="s">
        <v>65</v>
      </c>
      <c r="D21" s="150"/>
      <c r="E21" s="150"/>
      <c r="F21" s="150"/>
      <c r="G21" s="150"/>
      <c r="H21" s="150"/>
      <c r="I21" s="150"/>
      <c r="J21" s="150"/>
      <c r="K21" s="151"/>
      <c r="L21" s="90"/>
      <c r="M21" s="5"/>
      <c r="N21" s="5"/>
      <c r="O21" s="5"/>
      <c r="R21" s="78"/>
      <c r="S21" s="4"/>
    </row>
    <row r="22" spans="1:19" x14ac:dyDescent="0.3">
      <c r="A22" s="87"/>
      <c r="B22" s="82" t="s">
        <v>56</v>
      </c>
      <c r="C22" s="150" t="s">
        <v>66</v>
      </c>
      <c r="D22" s="150"/>
      <c r="E22" s="150"/>
      <c r="F22" s="150"/>
      <c r="G22" s="150"/>
      <c r="H22" s="150"/>
      <c r="I22" s="150"/>
      <c r="J22" s="150"/>
      <c r="K22" s="151"/>
      <c r="L22" s="90"/>
      <c r="M22" s="5"/>
      <c r="N22" s="5"/>
      <c r="O22" s="5"/>
      <c r="R22" s="78"/>
      <c r="S22" s="4"/>
    </row>
    <row r="23" spans="1:19" x14ac:dyDescent="0.3">
      <c r="A23" s="87"/>
      <c r="B23" s="84"/>
      <c r="C23" s="84"/>
      <c r="D23" s="84"/>
      <c r="E23" s="84"/>
      <c r="F23" s="84"/>
      <c r="G23" s="84"/>
      <c r="H23" s="84"/>
      <c r="I23" s="84"/>
      <c r="J23" s="84"/>
      <c r="K23" s="84"/>
      <c r="M23" s="5"/>
      <c r="N23" s="5"/>
      <c r="O23" s="5"/>
      <c r="R23" s="78"/>
      <c r="S23" s="4"/>
    </row>
    <row r="24" spans="1:19" x14ac:dyDescent="0.3">
      <c r="A24" s="87"/>
      <c r="M24" s="5"/>
      <c r="N24" s="5"/>
      <c r="O24" s="5"/>
      <c r="R24" s="78"/>
      <c r="S24" s="4"/>
    </row>
    <row r="25" spans="1:19" ht="22.95" customHeight="1" x14ac:dyDescent="0.3">
      <c r="A25" s="87"/>
      <c r="B25" s="64" t="s">
        <v>67</v>
      </c>
      <c r="C25" s="64"/>
      <c r="D25" s="64"/>
      <c r="M25" s="5"/>
      <c r="N25" s="5"/>
      <c r="O25" s="5"/>
      <c r="R25" s="78"/>
      <c r="S25" s="4"/>
    </row>
    <row r="26" spans="1:19" x14ac:dyDescent="0.3">
      <c r="A26" s="87"/>
      <c r="B26" s="9" t="s">
        <v>54</v>
      </c>
      <c r="C26" s="9"/>
      <c r="D26" s="9"/>
      <c r="E26" s="9"/>
      <c r="F26" s="9"/>
      <c r="G26" s="9"/>
      <c r="H26" s="9"/>
      <c r="I26" s="9"/>
      <c r="J26" s="9"/>
      <c r="K26" s="9"/>
      <c r="L26" s="77"/>
      <c r="M26" s="5"/>
      <c r="N26" s="5"/>
      <c r="O26" s="5"/>
      <c r="R26" s="78"/>
      <c r="S26" s="4"/>
    </row>
    <row r="27" spans="1:19" ht="16.2" customHeight="1" x14ac:dyDescent="0.3">
      <c r="A27" s="87"/>
      <c r="B27" s="9" t="s">
        <v>55</v>
      </c>
      <c r="C27" s="9"/>
      <c r="D27" s="9"/>
      <c r="E27" s="9"/>
      <c r="F27" s="9"/>
      <c r="G27" s="9"/>
      <c r="H27" s="9"/>
      <c r="I27" s="9"/>
      <c r="J27" s="9"/>
      <c r="K27" s="9"/>
      <c r="L27" s="77"/>
      <c r="M27" s="5"/>
      <c r="N27" s="5"/>
      <c r="O27" s="5"/>
      <c r="R27" s="78"/>
      <c r="S27" s="4"/>
    </row>
    <row r="28" spans="1:19" x14ac:dyDescent="0.3">
      <c r="A28" s="87"/>
      <c r="B28" s="69" t="s">
        <v>56</v>
      </c>
      <c r="C28" s="148" t="s">
        <v>68</v>
      </c>
      <c r="D28" s="148"/>
      <c r="E28" s="148"/>
      <c r="F28" s="148"/>
      <c r="G28" s="148"/>
      <c r="H28" s="148"/>
      <c r="I28" s="148"/>
      <c r="J28" s="148"/>
      <c r="K28" s="149"/>
      <c r="L28" s="90"/>
      <c r="M28" s="5"/>
      <c r="N28" s="5"/>
      <c r="O28" s="5"/>
      <c r="R28" s="78"/>
      <c r="S28" s="4"/>
    </row>
    <row r="29" spans="1:19" ht="22.95" customHeight="1" x14ac:dyDescent="0.3">
      <c r="A29" s="87"/>
      <c r="B29" s="9" t="s">
        <v>61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5"/>
      <c r="N29" s="5"/>
      <c r="O29" s="5"/>
      <c r="R29" s="78"/>
      <c r="S29" s="4"/>
    </row>
    <row r="30" spans="1:19" x14ac:dyDescent="0.3">
      <c r="A30" s="87"/>
      <c r="B30" s="81" t="s">
        <v>56</v>
      </c>
      <c r="C30" s="146" t="s">
        <v>69</v>
      </c>
      <c r="D30" s="146"/>
      <c r="E30" s="146"/>
      <c r="F30" s="146"/>
      <c r="G30" s="146"/>
      <c r="H30" s="146"/>
      <c r="I30" s="146"/>
      <c r="J30" s="146"/>
      <c r="K30" s="147"/>
      <c r="L30" s="90"/>
      <c r="M30" s="5"/>
      <c r="N30" s="5"/>
      <c r="O30" s="5"/>
      <c r="R30" s="78"/>
      <c r="S30" s="4"/>
    </row>
    <row r="31" spans="1:19" x14ac:dyDescent="0.3">
      <c r="A31" s="87"/>
      <c r="B31" s="82" t="s">
        <v>56</v>
      </c>
      <c r="C31" s="150" t="s">
        <v>70</v>
      </c>
      <c r="D31" s="150"/>
      <c r="E31" s="150"/>
      <c r="F31" s="150"/>
      <c r="G31" s="150"/>
      <c r="H31" s="150"/>
      <c r="I31" s="150"/>
      <c r="J31" s="150"/>
      <c r="K31" s="151"/>
      <c r="L31" s="90"/>
      <c r="M31" s="5"/>
      <c r="N31" s="5"/>
      <c r="O31" s="5"/>
      <c r="R31" s="78"/>
      <c r="S31" s="4"/>
    </row>
    <row r="32" spans="1:19" x14ac:dyDescent="0.3">
      <c r="A32" s="87"/>
      <c r="B32" s="82" t="s">
        <v>56</v>
      </c>
      <c r="C32" s="150" t="s">
        <v>71</v>
      </c>
      <c r="D32" s="150"/>
      <c r="E32" s="150"/>
      <c r="F32" s="150"/>
      <c r="G32" s="150"/>
      <c r="H32" s="150"/>
      <c r="I32" s="150"/>
      <c r="J32" s="150"/>
      <c r="K32" s="151"/>
      <c r="L32" s="90"/>
      <c r="M32" s="5"/>
      <c r="N32" s="5"/>
      <c r="O32" s="5"/>
      <c r="R32" s="78"/>
      <c r="S32" s="4"/>
    </row>
    <row r="33" spans="1:19" x14ac:dyDescent="0.3">
      <c r="A33" s="87"/>
      <c r="B33" s="82" t="s">
        <v>56</v>
      </c>
      <c r="C33" s="150" t="s">
        <v>72</v>
      </c>
      <c r="D33" s="150"/>
      <c r="E33" s="150"/>
      <c r="F33" s="150"/>
      <c r="G33" s="150"/>
      <c r="H33" s="150"/>
      <c r="I33" s="150"/>
      <c r="J33" s="150"/>
      <c r="K33" s="151"/>
      <c r="L33" s="90"/>
      <c r="M33" s="5"/>
      <c r="N33" s="5"/>
      <c r="O33" s="5"/>
      <c r="R33" s="78"/>
      <c r="S33" s="4"/>
    </row>
    <row r="34" spans="1:19" x14ac:dyDescent="0.3">
      <c r="A34" s="87"/>
      <c r="B34" s="84"/>
      <c r="C34" s="84"/>
      <c r="D34" s="84"/>
      <c r="E34" s="84"/>
      <c r="F34" s="84"/>
      <c r="G34" s="84"/>
      <c r="H34" s="84"/>
      <c r="I34" s="84"/>
      <c r="J34" s="84"/>
      <c r="K34" s="84"/>
      <c r="M34" s="5"/>
      <c r="N34" s="5"/>
      <c r="O34" s="5"/>
      <c r="R34" s="78"/>
      <c r="S34" s="4"/>
    </row>
    <row r="35" spans="1:19" x14ac:dyDescent="0.3">
      <c r="A35" s="87"/>
      <c r="M35" s="5"/>
      <c r="N35" s="5"/>
      <c r="O35" s="5"/>
      <c r="R35" s="78"/>
      <c r="S35" s="4"/>
    </row>
    <row r="36" spans="1:19" ht="22.95" customHeight="1" x14ac:dyDescent="0.3">
      <c r="A36" s="87"/>
      <c r="B36" s="64" t="s">
        <v>73</v>
      </c>
      <c r="C36" s="64"/>
      <c r="D36" s="64"/>
      <c r="M36" s="5"/>
      <c r="N36" s="5"/>
      <c r="O36" s="5"/>
      <c r="R36" s="78"/>
      <c r="S36" s="4"/>
    </row>
    <row r="37" spans="1:19" x14ac:dyDescent="0.3">
      <c r="A37" s="87"/>
      <c r="B37" s="9" t="s">
        <v>54</v>
      </c>
      <c r="C37" s="9"/>
      <c r="D37" s="9"/>
      <c r="E37" s="9"/>
      <c r="F37" s="9"/>
      <c r="G37" s="9"/>
      <c r="H37" s="9"/>
      <c r="I37" s="9"/>
      <c r="J37" s="9"/>
      <c r="K37" s="9"/>
      <c r="L37" s="77"/>
      <c r="M37" s="5"/>
      <c r="N37" s="5"/>
      <c r="O37" s="5"/>
      <c r="R37" s="78"/>
      <c r="S37" s="4"/>
    </row>
    <row r="38" spans="1:19" ht="16.2" customHeight="1" x14ac:dyDescent="0.3">
      <c r="A38" s="87"/>
      <c r="B38" s="9" t="s">
        <v>55</v>
      </c>
      <c r="C38" s="9"/>
      <c r="D38" s="9"/>
      <c r="E38" s="9"/>
      <c r="F38" s="9"/>
      <c r="G38" s="9"/>
      <c r="H38" s="9"/>
      <c r="I38" s="9"/>
      <c r="J38" s="9"/>
      <c r="K38" s="9"/>
      <c r="L38" s="77"/>
      <c r="M38" s="5"/>
      <c r="N38" s="5"/>
      <c r="O38" s="5"/>
      <c r="R38" s="78"/>
      <c r="S38" s="4"/>
    </row>
    <row r="39" spans="1:19" x14ac:dyDescent="0.3">
      <c r="A39" s="87"/>
      <c r="B39" s="81" t="s">
        <v>56</v>
      </c>
      <c r="C39" s="146" t="s">
        <v>74</v>
      </c>
      <c r="D39" s="146"/>
      <c r="E39" s="146"/>
      <c r="F39" s="146"/>
      <c r="G39" s="146"/>
      <c r="H39" s="146"/>
      <c r="I39" s="146"/>
      <c r="J39" s="146"/>
      <c r="K39" s="147"/>
      <c r="L39" s="90"/>
      <c r="M39" s="5"/>
      <c r="N39" s="5"/>
      <c r="O39" s="5"/>
      <c r="R39" s="78"/>
      <c r="S39" s="4"/>
    </row>
    <row r="40" spans="1:19" x14ac:dyDescent="0.3">
      <c r="A40" s="87"/>
      <c r="B40" s="82" t="s">
        <v>56</v>
      </c>
      <c r="C40" s="127" t="s">
        <v>75</v>
      </c>
      <c r="D40" s="127"/>
      <c r="E40" s="127"/>
      <c r="F40" s="127"/>
      <c r="G40" s="127"/>
      <c r="H40" s="127"/>
      <c r="I40" s="127"/>
      <c r="J40" s="127"/>
      <c r="K40" s="127"/>
      <c r="L40" s="90"/>
      <c r="M40" s="5"/>
      <c r="N40" s="5"/>
      <c r="O40" s="5"/>
      <c r="R40" s="78"/>
      <c r="S40" s="4"/>
    </row>
    <row r="41" spans="1:19" ht="16.2" customHeight="1" x14ac:dyDescent="0.3">
      <c r="A41" s="87"/>
      <c r="B41" s="83" t="s">
        <v>56</v>
      </c>
      <c r="C41" s="153" t="s">
        <v>76</v>
      </c>
      <c r="D41" s="153"/>
      <c r="E41" s="153"/>
      <c r="F41" s="153"/>
      <c r="G41" s="153"/>
      <c r="H41" s="153"/>
      <c r="I41" s="153"/>
      <c r="J41" s="153"/>
      <c r="K41" s="154"/>
      <c r="L41" s="90"/>
      <c r="M41" s="5"/>
      <c r="N41" s="5"/>
      <c r="O41" s="5"/>
    </row>
    <row r="42" spans="1:19" ht="22.95" customHeight="1" x14ac:dyDescent="0.3">
      <c r="A42" s="87"/>
      <c r="B42" s="9" t="s">
        <v>61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5"/>
      <c r="N42" s="5"/>
      <c r="O42" s="5"/>
    </row>
    <row r="43" spans="1:19" x14ac:dyDescent="0.3">
      <c r="A43" s="87"/>
      <c r="B43" s="81" t="s">
        <v>56</v>
      </c>
      <c r="C43" s="146" t="s">
        <v>77</v>
      </c>
      <c r="D43" s="146"/>
      <c r="E43" s="146"/>
      <c r="F43" s="146"/>
      <c r="G43" s="146"/>
      <c r="H43" s="146"/>
      <c r="I43" s="146"/>
      <c r="J43" s="146"/>
      <c r="K43" s="147"/>
      <c r="L43" s="90"/>
      <c r="M43" s="5"/>
      <c r="N43" s="5"/>
      <c r="O43" s="5"/>
    </row>
    <row r="44" spans="1:19" ht="18" customHeight="1" x14ac:dyDescent="0.3">
      <c r="A44" s="87"/>
      <c r="B44" s="85" t="s">
        <v>56</v>
      </c>
      <c r="C44" s="155" t="s">
        <v>78</v>
      </c>
      <c r="D44" s="155"/>
      <c r="E44" s="155"/>
      <c r="F44" s="155"/>
      <c r="G44" s="155"/>
      <c r="H44" s="155"/>
      <c r="I44" s="155"/>
      <c r="J44" s="155"/>
      <c r="K44" s="156"/>
      <c r="L44" s="90"/>
      <c r="M44" s="5"/>
      <c r="N44" s="5"/>
      <c r="O44" s="5"/>
    </row>
    <row r="45" spans="1:19" x14ac:dyDescent="0.3">
      <c r="A45" s="87"/>
      <c r="B45" s="82" t="s">
        <v>56</v>
      </c>
      <c r="C45" s="150" t="s">
        <v>79</v>
      </c>
      <c r="D45" s="150"/>
      <c r="E45" s="150"/>
      <c r="F45" s="150"/>
      <c r="G45" s="150"/>
      <c r="H45" s="150"/>
      <c r="I45" s="150"/>
      <c r="J45" s="150"/>
      <c r="K45" s="151"/>
      <c r="L45" s="90"/>
      <c r="M45" s="5"/>
      <c r="N45" s="5"/>
      <c r="O45" s="5"/>
    </row>
    <row r="46" spans="1:19" x14ac:dyDescent="0.3">
      <c r="A46" s="87"/>
      <c r="B46" s="82" t="s">
        <v>56</v>
      </c>
      <c r="C46" s="150" t="s">
        <v>80</v>
      </c>
      <c r="D46" s="150"/>
      <c r="E46" s="150"/>
      <c r="F46" s="150"/>
      <c r="G46" s="150"/>
      <c r="H46" s="150"/>
      <c r="I46" s="150"/>
      <c r="J46" s="150"/>
      <c r="K46" s="151"/>
      <c r="L46" s="90"/>
      <c r="M46" s="5"/>
      <c r="N46" s="5"/>
      <c r="O46" s="5"/>
    </row>
    <row r="47" spans="1:19" x14ac:dyDescent="0.3">
      <c r="A47" s="87"/>
      <c r="B47" s="83"/>
      <c r="C47" s="84"/>
      <c r="D47" s="84"/>
      <c r="E47" s="84"/>
      <c r="F47" s="84"/>
      <c r="G47" s="84"/>
      <c r="H47" s="84"/>
      <c r="I47" s="84"/>
      <c r="J47" s="84"/>
      <c r="K47" s="84"/>
      <c r="M47" s="5"/>
      <c r="N47" s="5"/>
      <c r="O47" s="5"/>
    </row>
    <row r="48" spans="1:19" x14ac:dyDescent="0.3">
      <c r="A48" s="87"/>
      <c r="M48" s="5"/>
      <c r="N48" s="5"/>
      <c r="O48" s="5"/>
    </row>
    <row r="49" spans="1:15" ht="16.2" x14ac:dyDescent="0.3">
      <c r="A49" s="87"/>
      <c r="B49" s="64" t="s">
        <v>81</v>
      </c>
      <c r="C49" s="64"/>
      <c r="D49" s="64"/>
      <c r="M49" s="5"/>
      <c r="N49" s="5"/>
      <c r="O49" s="5"/>
    </row>
    <row r="50" spans="1:15" x14ac:dyDescent="0.3">
      <c r="A50" s="87"/>
      <c r="B50" s="9" t="s">
        <v>54</v>
      </c>
      <c r="C50" s="9"/>
      <c r="D50" s="9"/>
      <c r="E50" s="9"/>
      <c r="F50" s="9"/>
      <c r="G50" s="9"/>
      <c r="H50" s="9"/>
      <c r="I50" s="9"/>
      <c r="J50" s="9"/>
      <c r="K50" s="9"/>
      <c r="L50" s="77"/>
      <c r="M50" s="5"/>
      <c r="N50" s="5"/>
      <c r="O50" s="5"/>
    </row>
    <row r="51" spans="1:15" ht="16.2" customHeight="1" x14ac:dyDescent="0.3">
      <c r="A51" s="87"/>
      <c r="B51" s="9" t="s">
        <v>55</v>
      </c>
      <c r="C51" s="9"/>
      <c r="D51" s="9"/>
      <c r="E51" s="9"/>
      <c r="F51" s="9"/>
      <c r="G51" s="9"/>
      <c r="H51" s="9"/>
      <c r="I51" s="9"/>
      <c r="J51" s="9"/>
      <c r="K51" s="9"/>
      <c r="L51" s="77"/>
      <c r="M51" s="5"/>
      <c r="N51" s="5"/>
      <c r="O51" s="5"/>
    </row>
    <row r="52" spans="1:15" x14ac:dyDescent="0.3">
      <c r="A52" s="87"/>
      <c r="B52" s="69" t="s">
        <v>56</v>
      </c>
      <c r="C52" s="148" t="s">
        <v>82</v>
      </c>
      <c r="D52" s="148"/>
      <c r="E52" s="148"/>
      <c r="F52" s="148"/>
      <c r="G52" s="148"/>
      <c r="H52" s="148"/>
      <c r="I52" s="148"/>
      <c r="J52" s="148"/>
      <c r="K52" s="149"/>
      <c r="L52" s="90"/>
      <c r="M52" s="5"/>
      <c r="N52" s="5"/>
      <c r="O52" s="5"/>
    </row>
    <row r="53" spans="1:15" ht="22.95" customHeight="1" x14ac:dyDescent="0.3">
      <c r="A53" s="87"/>
      <c r="B53" s="9" t="s">
        <v>83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5"/>
      <c r="N53" s="5"/>
      <c r="O53" s="5"/>
    </row>
    <row r="54" spans="1:15" x14ac:dyDescent="0.3">
      <c r="A54" s="87"/>
      <c r="B54" s="81" t="s">
        <v>56</v>
      </c>
      <c r="C54" s="146" t="s">
        <v>84</v>
      </c>
      <c r="D54" s="146"/>
      <c r="E54" s="146"/>
      <c r="F54" s="146"/>
      <c r="G54" s="146"/>
      <c r="H54" s="146"/>
      <c r="I54" s="146"/>
      <c r="J54" s="146"/>
      <c r="K54" s="147"/>
      <c r="L54" s="90"/>
      <c r="M54" s="5"/>
      <c r="N54" s="5"/>
      <c r="O54" s="5"/>
    </row>
    <row r="55" spans="1:15" x14ac:dyDescent="0.3">
      <c r="A55" s="87"/>
      <c r="B55" s="82" t="s">
        <v>56</v>
      </c>
      <c r="C55" s="150" t="s">
        <v>85</v>
      </c>
      <c r="D55" s="150"/>
      <c r="E55" s="150"/>
      <c r="F55" s="150"/>
      <c r="G55" s="150"/>
      <c r="H55" s="150"/>
      <c r="I55" s="150"/>
      <c r="J55" s="150"/>
      <c r="K55" s="151"/>
      <c r="L55" s="90"/>
      <c r="M55" s="5"/>
      <c r="N55" s="5"/>
      <c r="O55" s="5"/>
    </row>
    <row r="56" spans="1:15" x14ac:dyDescent="0.3">
      <c r="A56" s="87"/>
      <c r="B56" s="82" t="s">
        <v>56</v>
      </c>
      <c r="C56" s="150" t="s">
        <v>86</v>
      </c>
      <c r="D56" s="150"/>
      <c r="E56" s="150"/>
      <c r="F56" s="150"/>
      <c r="G56" s="150"/>
      <c r="H56" s="150"/>
      <c r="I56" s="150"/>
      <c r="J56" s="150"/>
      <c r="K56" s="151"/>
      <c r="L56" s="90"/>
      <c r="M56" s="5"/>
      <c r="N56" s="5"/>
      <c r="O56" s="5"/>
    </row>
    <row r="57" spans="1:15" x14ac:dyDescent="0.3">
      <c r="A57" s="87"/>
      <c r="B57" s="82" t="s">
        <v>56</v>
      </c>
      <c r="C57" s="150" t="s">
        <v>87</v>
      </c>
      <c r="D57" s="150"/>
      <c r="E57" s="150"/>
      <c r="F57" s="150"/>
      <c r="G57" s="150"/>
      <c r="H57" s="150"/>
      <c r="I57" s="150"/>
      <c r="J57" s="150"/>
      <c r="K57" s="151"/>
      <c r="L57" s="90"/>
      <c r="M57" s="5"/>
      <c r="N57" s="5"/>
      <c r="O57" s="5"/>
    </row>
    <row r="58" spans="1:15" x14ac:dyDescent="0.3">
      <c r="A58" s="87"/>
      <c r="B58" s="84"/>
      <c r="C58" s="84"/>
      <c r="D58" s="84"/>
      <c r="E58" s="84"/>
      <c r="F58" s="84"/>
      <c r="G58" s="84"/>
      <c r="H58" s="84"/>
      <c r="I58" s="84"/>
      <c r="J58" s="84"/>
      <c r="K58" s="84"/>
      <c r="M58" s="5"/>
      <c r="N58" s="5"/>
      <c r="O58" s="5"/>
    </row>
    <row r="59" spans="1:15" x14ac:dyDescent="0.3">
      <c r="A59" s="87"/>
      <c r="M59" s="5"/>
      <c r="N59" s="5"/>
      <c r="O59" s="5"/>
    </row>
    <row r="60" spans="1:15" ht="16.2" x14ac:dyDescent="0.3">
      <c r="A60" s="87"/>
      <c r="B60" s="86" t="s">
        <v>88</v>
      </c>
      <c r="C60" s="3"/>
      <c r="D60" s="3"/>
      <c r="E60" s="3"/>
      <c r="F60" s="3"/>
      <c r="G60" s="3"/>
      <c r="H60" s="3"/>
      <c r="I60" s="3"/>
      <c r="J60" s="3"/>
      <c r="K60" s="3"/>
      <c r="M60" s="5"/>
      <c r="N60" s="5"/>
      <c r="O60" s="5"/>
    </row>
    <row r="61" spans="1:15" x14ac:dyDescent="0.3">
      <c r="A61" s="87"/>
      <c r="B61" s="82" t="s">
        <v>56</v>
      </c>
      <c r="C61" s="150" t="s">
        <v>89</v>
      </c>
      <c r="D61" s="150"/>
      <c r="E61" s="150"/>
      <c r="F61" s="150"/>
      <c r="G61" s="150"/>
      <c r="H61" s="150"/>
      <c r="I61" s="150"/>
      <c r="J61" s="150"/>
      <c r="K61" s="151"/>
      <c r="L61" s="90"/>
      <c r="M61" s="5"/>
      <c r="N61" s="5"/>
      <c r="O61" s="5"/>
    </row>
    <row r="62" spans="1:15" x14ac:dyDescent="0.3">
      <c r="A62" s="87"/>
      <c r="B62" s="84"/>
      <c r="C62" s="84"/>
      <c r="D62" s="84"/>
      <c r="E62" s="84"/>
      <c r="F62" s="84"/>
      <c r="G62" s="84"/>
      <c r="H62" s="84"/>
      <c r="I62" s="84"/>
      <c r="J62" s="84"/>
      <c r="K62" s="84"/>
      <c r="M62" s="5"/>
      <c r="N62" s="5"/>
      <c r="O62" s="5"/>
    </row>
    <row r="63" spans="1:15" x14ac:dyDescent="0.3">
      <c r="A63" s="87"/>
      <c r="M63" s="5"/>
      <c r="N63" s="5"/>
      <c r="O63" s="5"/>
    </row>
    <row r="64" spans="1:15" x14ac:dyDescent="0.3">
      <c r="A64" s="87"/>
      <c r="M64" s="5"/>
      <c r="N64" s="5"/>
      <c r="O64" s="5"/>
    </row>
  </sheetData>
  <sheetProtection algorithmName="SHA-512" hashValue="yKWl1+iXAWt3NikKGnEFrn2CgN3DsyhiT3YsZLz/o5eiguR0WOXdVP/xZXzLN7ac8EpZucGEWUr2E8RO5ACMXA==" saltValue="7Twt1uNL1COjicRb+VIrbw==" spinCount="100000" sheet="1" objects="1" scenarios="1" selectLockedCells="1"/>
  <mergeCells count="28">
    <mergeCell ref="C20:K20"/>
    <mergeCell ref="C21:K21"/>
    <mergeCell ref="C22:K22"/>
    <mergeCell ref="C61:K61"/>
    <mergeCell ref="C55:K55"/>
    <mergeCell ref="C56:K56"/>
    <mergeCell ref="C57:K57"/>
    <mergeCell ref="C14:K14"/>
    <mergeCell ref="C15:K15"/>
    <mergeCell ref="C16:K16"/>
    <mergeCell ref="C18:K18"/>
    <mergeCell ref="C19:K19"/>
    <mergeCell ref="B1:K1"/>
    <mergeCell ref="C54:K54"/>
    <mergeCell ref="C28:K28"/>
    <mergeCell ref="C30:K30"/>
    <mergeCell ref="C31:K31"/>
    <mergeCell ref="C32:K32"/>
    <mergeCell ref="C33:K33"/>
    <mergeCell ref="C39:K39"/>
    <mergeCell ref="C52:K52"/>
    <mergeCell ref="B9:L9"/>
    <mergeCell ref="C41:K41"/>
    <mergeCell ref="C43:K43"/>
    <mergeCell ref="C44:K44"/>
    <mergeCell ref="C45:K45"/>
    <mergeCell ref="C46:K46"/>
    <mergeCell ref="C13:K13"/>
  </mergeCells>
  <dataValidations count="1">
    <dataValidation type="list" allowBlank="1" showInputMessage="1" showErrorMessage="1" sqref="L18:L22 L28 L30:L33 L39:L41 L43:L46 L52 L54:L57 L61 L13:L16" xr:uid="{00000000-0002-0000-0200-000000000000}">
      <formula1>$R$5:$R$8</formula1>
    </dataValidation>
  </dataValidations>
  <pageMargins left="0.7" right="0.7" top="0.75" bottom="0.75" header="0.3" footer="0.3"/>
  <pageSetup paperSize="9" scale="94" fitToHeight="0" orientation="portrait" r:id="rId1"/>
  <rowBreaks count="1" manualBreakCount="1">
    <brk id="34" min="1" max="1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40"/>
  <sheetViews>
    <sheetView showGridLines="0" topLeftCell="A7" zoomScaleNormal="100" workbookViewId="0">
      <selection activeCell="E7" sqref="E7"/>
    </sheetView>
  </sheetViews>
  <sheetFormatPr defaultColWidth="8.88671875" defaultRowHeight="14.4" x14ac:dyDescent="0.3"/>
  <cols>
    <col min="1" max="1" width="8.88671875" style="1"/>
    <col min="2" max="2" width="6.44140625" style="1" hidden="1" customWidth="1"/>
    <col min="3" max="3" width="2.44140625" style="1" customWidth="1"/>
    <col min="4" max="4" width="48" style="1" customWidth="1"/>
    <col min="5" max="10" width="5.109375" style="5" customWidth="1"/>
    <col min="11" max="11" width="31.6640625" style="1" customWidth="1"/>
    <col min="12" max="12" width="8.88671875" style="1"/>
    <col min="13" max="14" width="7.33203125" style="1" hidden="1" customWidth="1"/>
    <col min="15" max="15" width="8.109375" style="1" customWidth="1"/>
    <col min="16" max="16384" width="8.88671875" style="1"/>
  </cols>
  <sheetData>
    <row r="1" spans="2:14" ht="103.95" customHeight="1" x14ac:dyDescent="0.3">
      <c r="C1" s="141"/>
      <c r="D1" s="141"/>
      <c r="E1" s="141"/>
      <c r="F1" s="141"/>
      <c r="G1" s="141"/>
      <c r="H1" s="141"/>
      <c r="I1" s="141"/>
      <c r="J1" s="141"/>
      <c r="K1" s="141"/>
    </row>
    <row r="2" spans="2:14" ht="22.2" x14ac:dyDescent="0.3">
      <c r="C2" s="2"/>
      <c r="D2" s="2"/>
      <c r="E2" s="113"/>
      <c r="F2" s="113"/>
      <c r="G2" s="113"/>
      <c r="H2" s="113"/>
      <c r="I2" s="113"/>
      <c r="J2" s="113"/>
    </row>
    <row r="3" spans="2:14" ht="22.2" x14ac:dyDescent="0.3">
      <c r="C3" s="2" t="s">
        <v>90</v>
      </c>
      <c r="D3" s="2"/>
      <c r="E3" s="113"/>
      <c r="F3" s="113"/>
      <c r="G3" s="113"/>
      <c r="H3" s="113"/>
      <c r="I3" s="113"/>
      <c r="J3" s="113"/>
    </row>
    <row r="4" spans="2:14" ht="22.2" x14ac:dyDescent="0.3">
      <c r="C4" s="2"/>
      <c r="D4" s="2"/>
      <c r="E4" s="159" t="s">
        <v>138</v>
      </c>
      <c r="F4" s="160"/>
      <c r="G4" s="159" t="s">
        <v>30</v>
      </c>
      <c r="H4" s="160"/>
      <c r="I4" s="159" t="s">
        <v>31</v>
      </c>
      <c r="J4" s="160"/>
      <c r="K4" s="9"/>
    </row>
    <row r="5" spans="2:14" ht="19.2" customHeight="1" x14ac:dyDescent="0.3">
      <c r="E5" s="42" t="s">
        <v>91</v>
      </c>
      <c r="F5" s="43" t="s">
        <v>92</v>
      </c>
      <c r="G5" s="42" t="s">
        <v>91</v>
      </c>
      <c r="H5" s="43" t="s">
        <v>92</v>
      </c>
      <c r="I5" s="42" t="s">
        <v>91</v>
      </c>
      <c r="J5" s="43" t="s">
        <v>92</v>
      </c>
      <c r="K5" s="9" t="s">
        <v>93</v>
      </c>
      <c r="M5" s="1" t="s">
        <v>45</v>
      </c>
      <c r="N5" s="1" t="s">
        <v>46</v>
      </c>
    </row>
    <row r="6" spans="2:14" s="4" customFormat="1" ht="20.399999999999999" customHeight="1" x14ac:dyDescent="0.3">
      <c r="C6" s="91" t="s">
        <v>94</v>
      </c>
      <c r="D6" s="91"/>
      <c r="E6" s="111"/>
      <c r="F6" s="111"/>
      <c r="G6" s="111"/>
      <c r="H6" s="111"/>
      <c r="I6" s="111"/>
      <c r="J6" s="111"/>
      <c r="K6" s="112"/>
      <c r="M6" s="4" t="s">
        <v>95</v>
      </c>
      <c r="N6" s="4" t="s">
        <v>96</v>
      </c>
    </row>
    <row r="7" spans="2:14" s="4" customFormat="1" ht="20.399999999999999" customHeight="1" x14ac:dyDescent="0.3">
      <c r="B7" s="4">
        <v>1</v>
      </c>
      <c r="C7" s="92" t="s">
        <v>56</v>
      </c>
      <c r="D7" s="93" t="s">
        <v>97</v>
      </c>
      <c r="E7" s="100"/>
      <c r="F7" s="101"/>
      <c r="G7" s="100"/>
      <c r="H7" s="102"/>
      <c r="I7" s="103"/>
      <c r="J7" s="101"/>
      <c r="K7" s="104"/>
      <c r="M7" s="4" t="s">
        <v>48</v>
      </c>
      <c r="N7" s="4" t="s">
        <v>49</v>
      </c>
    </row>
    <row r="8" spans="2:14" s="4" customFormat="1" ht="20.399999999999999" customHeight="1" x14ac:dyDescent="0.3">
      <c r="B8" s="4">
        <v>2</v>
      </c>
      <c r="C8" s="92" t="s">
        <v>56</v>
      </c>
      <c r="D8" s="93" t="s">
        <v>98</v>
      </c>
      <c r="E8" s="96"/>
      <c r="F8" s="97"/>
      <c r="G8" s="96"/>
      <c r="H8" s="98"/>
      <c r="I8" s="99"/>
      <c r="J8" s="97"/>
      <c r="K8" s="105"/>
      <c r="M8" s="4" t="s">
        <v>50</v>
      </c>
      <c r="N8" s="4" t="s">
        <v>51</v>
      </c>
    </row>
    <row r="9" spans="2:14" s="4" customFormat="1" ht="20.399999999999999" customHeight="1" x14ac:dyDescent="0.3">
      <c r="B9" s="4">
        <v>3</v>
      </c>
      <c r="C9" s="92" t="s">
        <v>56</v>
      </c>
      <c r="D9" s="93" t="s">
        <v>99</v>
      </c>
      <c r="E9" s="106"/>
      <c r="F9" s="107"/>
      <c r="G9" s="106"/>
      <c r="H9" s="108"/>
      <c r="I9" s="109"/>
      <c r="J9" s="107"/>
      <c r="K9" s="110"/>
    </row>
    <row r="10" spans="2:14" s="4" customFormat="1" ht="9" customHeight="1" x14ac:dyDescent="0.3">
      <c r="C10" s="94"/>
      <c r="D10" s="94"/>
      <c r="E10" s="78"/>
      <c r="F10" s="78"/>
      <c r="G10" s="78"/>
      <c r="H10" s="78"/>
      <c r="I10" s="78"/>
      <c r="J10" s="78"/>
    </row>
    <row r="11" spans="2:14" s="4" customFormat="1" ht="20.399999999999999" customHeight="1" x14ac:dyDescent="0.3">
      <c r="C11" s="91" t="s">
        <v>100</v>
      </c>
      <c r="D11" s="91"/>
      <c r="E11" s="78"/>
      <c r="F11" s="78"/>
      <c r="G11" s="78"/>
      <c r="H11" s="78"/>
      <c r="I11" s="78"/>
      <c r="J11" s="78"/>
    </row>
    <row r="12" spans="2:14" s="4" customFormat="1" ht="20.399999999999999" customHeight="1" x14ac:dyDescent="0.3">
      <c r="B12" s="4">
        <v>4</v>
      </c>
      <c r="C12" s="92" t="s">
        <v>56</v>
      </c>
      <c r="D12" s="93" t="s">
        <v>101</v>
      </c>
      <c r="E12" s="100"/>
      <c r="F12" s="101"/>
      <c r="G12" s="100"/>
      <c r="H12" s="102"/>
      <c r="I12" s="103"/>
      <c r="J12" s="101"/>
      <c r="K12" s="104"/>
    </row>
    <row r="13" spans="2:14" s="4" customFormat="1" ht="20.399999999999999" customHeight="1" x14ac:dyDescent="0.3">
      <c r="B13" s="4">
        <v>5</v>
      </c>
      <c r="C13" s="92" t="s">
        <v>56</v>
      </c>
      <c r="D13" s="93" t="s">
        <v>102</v>
      </c>
      <c r="E13" s="106"/>
      <c r="F13" s="107"/>
      <c r="G13" s="106"/>
      <c r="H13" s="108"/>
      <c r="I13" s="109"/>
      <c r="J13" s="107"/>
      <c r="K13" s="110"/>
    </row>
    <row r="14" spans="2:14" s="4" customFormat="1" ht="9" customHeight="1" x14ac:dyDescent="0.3">
      <c r="C14" s="94"/>
      <c r="D14" s="94"/>
      <c r="E14" s="78"/>
      <c r="F14" s="78"/>
      <c r="G14" s="78"/>
      <c r="H14" s="78"/>
      <c r="I14" s="78"/>
      <c r="J14" s="78"/>
    </row>
    <row r="15" spans="2:14" s="4" customFormat="1" ht="20.399999999999999" customHeight="1" x14ac:dyDescent="0.3">
      <c r="C15" s="91" t="s">
        <v>103</v>
      </c>
      <c r="D15" s="91"/>
      <c r="E15" s="78"/>
      <c r="F15" s="78"/>
      <c r="G15" s="78"/>
      <c r="H15" s="78"/>
      <c r="I15" s="78"/>
      <c r="J15" s="78"/>
    </row>
    <row r="16" spans="2:14" s="4" customFormat="1" ht="20.399999999999999" customHeight="1" x14ac:dyDescent="0.3">
      <c r="B16" s="4">
        <v>6</v>
      </c>
      <c r="C16" s="92" t="s">
        <v>56</v>
      </c>
      <c r="D16" s="93" t="s">
        <v>104</v>
      </c>
      <c r="E16" s="100"/>
      <c r="F16" s="101"/>
      <c r="G16" s="100"/>
      <c r="H16" s="102"/>
      <c r="I16" s="103"/>
      <c r="J16" s="101"/>
      <c r="K16" s="104"/>
    </row>
    <row r="17" spans="2:11" s="4" customFormat="1" ht="20.399999999999999" customHeight="1" x14ac:dyDescent="0.3">
      <c r="B17" s="4">
        <v>7</v>
      </c>
      <c r="C17" s="92" t="s">
        <v>56</v>
      </c>
      <c r="D17" s="93" t="s">
        <v>105</v>
      </c>
      <c r="E17" s="96"/>
      <c r="F17" s="97"/>
      <c r="G17" s="96"/>
      <c r="H17" s="98"/>
      <c r="I17" s="99"/>
      <c r="J17" s="97"/>
      <c r="K17" s="105"/>
    </row>
    <row r="18" spans="2:11" s="4" customFormat="1" ht="20.399999999999999" customHeight="1" x14ac:dyDescent="0.3">
      <c r="B18" s="4">
        <v>8</v>
      </c>
      <c r="C18" s="92" t="s">
        <v>56</v>
      </c>
      <c r="D18" s="93" t="s">
        <v>106</v>
      </c>
      <c r="E18" s="96"/>
      <c r="F18" s="97"/>
      <c r="G18" s="96"/>
      <c r="H18" s="98"/>
      <c r="I18" s="99"/>
      <c r="J18" s="97"/>
      <c r="K18" s="105"/>
    </row>
    <row r="19" spans="2:11" s="4" customFormat="1" ht="20.399999999999999" customHeight="1" x14ac:dyDescent="0.3">
      <c r="B19" s="4">
        <v>9</v>
      </c>
      <c r="C19" s="92" t="s">
        <v>56</v>
      </c>
      <c r="D19" s="93" t="s">
        <v>107</v>
      </c>
      <c r="E19" s="96"/>
      <c r="F19" s="97"/>
      <c r="G19" s="96"/>
      <c r="H19" s="98"/>
      <c r="I19" s="99"/>
      <c r="J19" s="97"/>
      <c r="K19" s="105"/>
    </row>
    <row r="20" spans="2:11" s="4" customFormat="1" ht="20.399999999999999" customHeight="1" x14ac:dyDescent="0.3">
      <c r="B20" s="4">
        <v>10</v>
      </c>
      <c r="C20" s="92" t="s">
        <v>56</v>
      </c>
      <c r="D20" s="93" t="s">
        <v>108</v>
      </c>
      <c r="E20" s="96"/>
      <c r="F20" s="97"/>
      <c r="G20" s="96"/>
      <c r="H20" s="98"/>
      <c r="I20" s="99"/>
      <c r="J20" s="97"/>
      <c r="K20" s="105"/>
    </row>
    <row r="21" spans="2:11" s="4" customFormat="1" ht="20.399999999999999" customHeight="1" x14ac:dyDescent="0.3">
      <c r="B21" s="4">
        <v>11</v>
      </c>
      <c r="C21" s="92" t="s">
        <v>56</v>
      </c>
      <c r="D21" s="93" t="s">
        <v>109</v>
      </c>
      <c r="E21" s="96"/>
      <c r="F21" s="97"/>
      <c r="G21" s="96"/>
      <c r="H21" s="98"/>
      <c r="I21" s="99"/>
      <c r="J21" s="97"/>
      <c r="K21" s="105"/>
    </row>
    <row r="22" spans="2:11" s="4" customFormat="1" ht="20.399999999999999" customHeight="1" x14ac:dyDescent="0.3">
      <c r="C22" s="92" t="s">
        <v>56</v>
      </c>
      <c r="D22" s="93" t="s">
        <v>110</v>
      </c>
      <c r="E22" s="106"/>
      <c r="F22" s="107"/>
      <c r="G22" s="106"/>
      <c r="H22" s="108"/>
      <c r="I22" s="109"/>
      <c r="J22" s="107"/>
      <c r="K22" s="110"/>
    </row>
    <row r="23" spans="2:11" s="4" customFormat="1" ht="9" customHeight="1" x14ac:dyDescent="0.3">
      <c r="C23" s="94"/>
      <c r="D23" s="94"/>
      <c r="E23" s="78"/>
      <c r="F23" s="78"/>
      <c r="G23" s="78"/>
      <c r="H23" s="78"/>
      <c r="I23" s="78"/>
      <c r="J23" s="78"/>
    </row>
    <row r="24" spans="2:11" s="4" customFormat="1" ht="20.399999999999999" customHeight="1" x14ac:dyDescent="0.3">
      <c r="C24" s="91" t="s">
        <v>111</v>
      </c>
      <c r="D24" s="91"/>
      <c r="E24" s="78"/>
      <c r="F24" s="78"/>
      <c r="G24" s="78"/>
      <c r="H24" s="78"/>
      <c r="I24" s="78"/>
      <c r="J24" s="78"/>
    </row>
    <row r="25" spans="2:11" s="4" customFormat="1" ht="20.399999999999999" customHeight="1" x14ac:dyDescent="0.3">
      <c r="B25" s="4">
        <v>13</v>
      </c>
      <c r="C25" s="92" t="s">
        <v>56</v>
      </c>
      <c r="D25" s="93" t="s">
        <v>112</v>
      </c>
      <c r="E25" s="100"/>
      <c r="F25" s="101"/>
      <c r="G25" s="100"/>
      <c r="H25" s="102"/>
      <c r="I25" s="103"/>
      <c r="J25" s="101"/>
      <c r="K25" s="104"/>
    </row>
    <row r="26" spans="2:11" s="4" customFormat="1" ht="20.399999999999999" customHeight="1" x14ac:dyDescent="0.3">
      <c r="B26" s="4">
        <v>14</v>
      </c>
      <c r="C26" s="92" t="s">
        <v>56</v>
      </c>
      <c r="D26" s="93" t="s">
        <v>113</v>
      </c>
      <c r="E26" s="96"/>
      <c r="F26" s="97"/>
      <c r="G26" s="96"/>
      <c r="H26" s="98"/>
      <c r="I26" s="99"/>
      <c r="J26" s="97"/>
      <c r="K26" s="105"/>
    </row>
    <row r="27" spans="2:11" s="4" customFormat="1" ht="20.399999999999999" customHeight="1" x14ac:dyDescent="0.3">
      <c r="B27" s="4">
        <v>15</v>
      </c>
      <c r="C27" s="115" t="s">
        <v>56</v>
      </c>
      <c r="D27" s="116" t="s">
        <v>114</v>
      </c>
      <c r="E27" s="106"/>
      <c r="F27" s="107"/>
      <c r="G27" s="106"/>
      <c r="H27" s="108"/>
      <c r="I27" s="109"/>
      <c r="J27" s="107"/>
      <c r="K27" s="110"/>
    </row>
    <row r="28" spans="2:11" s="4" customFormat="1" ht="9" customHeight="1" thickBot="1" x14ac:dyDescent="0.35">
      <c r="C28" s="114"/>
      <c r="D28" s="114"/>
      <c r="E28" s="78"/>
      <c r="F28" s="78"/>
      <c r="G28" s="78"/>
      <c r="H28" s="78"/>
      <c r="I28" s="78"/>
      <c r="J28" s="78"/>
    </row>
    <row r="29" spans="2:11" s="4" customFormat="1" ht="20.399999999999999" customHeight="1" thickTop="1" x14ac:dyDescent="0.3">
      <c r="C29" s="124" t="s">
        <v>115</v>
      </c>
      <c r="D29" s="117"/>
      <c r="E29" s="118"/>
      <c r="F29" s="119"/>
      <c r="G29" s="118"/>
      <c r="H29" s="120"/>
      <c r="I29" s="121"/>
      <c r="J29" s="122"/>
      <c r="K29" s="123"/>
    </row>
    <row r="30" spans="2:11" s="4" customFormat="1" ht="20.399999999999999" customHeight="1" x14ac:dyDescent="0.3">
      <c r="E30" s="5"/>
      <c r="F30" s="5"/>
      <c r="G30" s="5"/>
      <c r="H30" s="5"/>
      <c r="I30" s="5"/>
      <c r="J30" s="5"/>
      <c r="K30" s="1"/>
    </row>
    <row r="31" spans="2:11" s="4" customFormat="1" ht="20.399999999999999" customHeight="1" x14ac:dyDescent="0.3">
      <c r="C31" s="95" t="s">
        <v>116</v>
      </c>
      <c r="D31" s="95"/>
      <c r="E31" s="5"/>
      <c r="F31" s="5"/>
      <c r="G31" s="5"/>
      <c r="H31" s="5"/>
      <c r="I31" s="5"/>
      <c r="J31" s="5"/>
      <c r="K31" s="1"/>
    </row>
    <row r="32" spans="2:11" s="4" customFormat="1" ht="20.399999999999999" customHeight="1" x14ac:dyDescent="0.3">
      <c r="C32" s="95" t="s">
        <v>117</v>
      </c>
      <c r="D32" s="95"/>
      <c r="E32" s="5"/>
      <c r="F32" s="5"/>
      <c r="G32" s="5"/>
      <c r="H32" s="5"/>
      <c r="I32" s="5"/>
      <c r="J32" s="5"/>
      <c r="K32" s="1"/>
    </row>
    <row r="33" spans="1:11" s="4" customFormat="1" ht="20.399999999999999" customHeight="1" x14ac:dyDescent="0.3">
      <c r="E33" s="5"/>
      <c r="F33" s="5"/>
      <c r="G33" s="5"/>
      <c r="H33" s="5"/>
      <c r="I33" s="5"/>
      <c r="J33" s="5"/>
      <c r="K33" s="1"/>
    </row>
    <row r="34" spans="1:11" s="4" customFormat="1" ht="20.399999999999999" customHeight="1" x14ac:dyDescent="0.3">
      <c r="E34" s="5"/>
      <c r="F34" s="5"/>
      <c r="G34" s="5"/>
      <c r="H34" s="5"/>
      <c r="I34" s="5"/>
      <c r="J34" s="5"/>
      <c r="K34" s="1"/>
    </row>
    <row r="35" spans="1:11" s="4" customFormat="1" ht="20.399999999999999" customHeight="1" x14ac:dyDescent="0.3">
      <c r="A35" s="1"/>
      <c r="B35" s="1"/>
      <c r="C35" s="1"/>
      <c r="D35" s="1"/>
      <c r="E35" s="5"/>
      <c r="F35" s="5"/>
      <c r="G35" s="5"/>
      <c r="H35" s="5"/>
      <c r="I35" s="5"/>
      <c r="J35" s="5"/>
      <c r="K35" s="1"/>
    </row>
    <row r="36" spans="1:11" s="4" customFormat="1" ht="20.399999999999999" customHeight="1" x14ac:dyDescent="0.3">
      <c r="A36" s="1"/>
      <c r="B36" s="1"/>
      <c r="C36" s="1"/>
      <c r="D36" s="1"/>
      <c r="E36" s="5"/>
      <c r="F36" s="5"/>
      <c r="G36" s="5"/>
      <c r="H36" s="5"/>
      <c r="I36" s="5"/>
      <c r="J36" s="5"/>
      <c r="K36" s="1"/>
    </row>
    <row r="37" spans="1:11" s="4" customFormat="1" ht="20.399999999999999" customHeight="1" x14ac:dyDescent="0.3">
      <c r="A37" s="1"/>
      <c r="B37" s="1"/>
      <c r="C37" s="1"/>
      <c r="D37" s="1"/>
      <c r="E37" s="5"/>
      <c r="F37" s="5"/>
      <c r="G37" s="5"/>
      <c r="H37" s="5"/>
      <c r="I37" s="5"/>
      <c r="J37" s="5"/>
      <c r="K37" s="1"/>
    </row>
    <row r="38" spans="1:11" s="4" customFormat="1" ht="20.399999999999999" customHeight="1" x14ac:dyDescent="0.3">
      <c r="A38" s="1"/>
      <c r="B38" s="1"/>
      <c r="C38" s="1"/>
      <c r="D38" s="1"/>
      <c r="E38" s="5"/>
      <c r="F38" s="5"/>
      <c r="G38" s="5"/>
      <c r="H38" s="5"/>
      <c r="I38" s="5"/>
      <c r="J38" s="5"/>
      <c r="K38" s="1"/>
    </row>
    <row r="39" spans="1:11" s="4" customFormat="1" ht="20.399999999999999" customHeight="1" x14ac:dyDescent="0.3">
      <c r="A39" s="1"/>
      <c r="B39" s="1"/>
      <c r="C39" s="1"/>
      <c r="D39" s="1"/>
      <c r="E39" s="5"/>
      <c r="F39" s="5"/>
      <c r="G39" s="5"/>
      <c r="H39" s="5"/>
      <c r="I39" s="5"/>
      <c r="J39" s="5"/>
      <c r="K39" s="1"/>
    </row>
    <row r="40" spans="1:11" s="4" customFormat="1" ht="20.399999999999999" customHeight="1" x14ac:dyDescent="0.3">
      <c r="A40" s="1"/>
      <c r="B40" s="1"/>
      <c r="C40" s="1"/>
      <c r="D40" s="1"/>
      <c r="E40" s="5"/>
      <c r="F40" s="5"/>
      <c r="G40" s="5"/>
      <c r="H40" s="5"/>
      <c r="I40" s="5"/>
      <c r="J40" s="5"/>
      <c r="K40" s="1"/>
    </row>
  </sheetData>
  <sheetProtection algorithmName="SHA-512" hashValue="/qhy3B4DnlyiHCY+RYomV8IxBabWZ2APXi1dmo1HxCxslrlscxntF1bqGTIBfBCk3SkilskPadIPVzPL8aH7Wg==" saltValue="qlsFjNrApMZx0ayrWl9H9w==" spinCount="100000" sheet="1" objects="1" scenarios="1" selectLockedCells="1"/>
  <mergeCells count="4">
    <mergeCell ref="E4:F4"/>
    <mergeCell ref="G4:H4"/>
    <mergeCell ref="I4:J4"/>
    <mergeCell ref="C1:K1"/>
  </mergeCells>
  <dataValidations count="2">
    <dataValidation type="list" allowBlank="1" showInputMessage="1" showErrorMessage="1" errorTitle="Ongeldige invoer" error="Geldige waarden zijn:_x000a_O  : Onvoldoende_x000a_A  : Redelijk, maar heeft aandacht nodig  _x000a_V  : Voldoende_x000a_G  : Goed" sqref="E12:J13 E29:J29 E7:J9 E25:J27 E16:J22" xr:uid="{00000000-0002-0000-0300-000000000000}">
      <formula1>$M$5:$M$8</formula1>
    </dataValidation>
    <dataValidation allowBlank="1" showInputMessage="1" showErrorMessage="1" errorTitle="Ongeldige invoer" error="Geldige waarden zijn:_x000a_O  : Onvoldoende_x000a_A  : Redelijk, maar heeft aandacht nodig  _x000a_V  : Voldoende_x000a_G  : Goed" sqref="E28:J28 E14:J15 E10:J11 E6:J6 E23:J24" xr:uid="{00000000-0002-0000-0300-000001000000}"/>
  </dataValidations>
  <pageMargins left="0.7" right="0.7" top="0.75" bottom="0.75" header="0.3" footer="0.3"/>
  <pageSetup paperSize="9" scale="77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40"/>
  <sheetViews>
    <sheetView showGridLines="0" zoomScale="85" zoomScaleNormal="85" workbookViewId="0">
      <selection activeCell="AA34" sqref="AA34"/>
    </sheetView>
  </sheetViews>
  <sheetFormatPr defaultColWidth="8.88671875" defaultRowHeight="14.4" x14ac:dyDescent="0.3"/>
  <cols>
    <col min="1" max="1" width="4" style="13" customWidth="1"/>
    <col min="2" max="2" width="5.6640625" style="13" customWidth="1"/>
    <col min="3" max="3" width="109.33203125" style="11" customWidth="1"/>
    <col min="4" max="16384" width="8.88671875" style="13"/>
  </cols>
  <sheetData>
    <row r="1" spans="1:9" s="1" customFormat="1" ht="103.95" customHeight="1" x14ac:dyDescent="0.3">
      <c r="A1" s="141"/>
      <c r="B1" s="141"/>
      <c r="C1" s="141"/>
      <c r="D1" s="5"/>
      <c r="E1" s="5"/>
      <c r="F1" s="5"/>
      <c r="G1" s="5"/>
      <c r="H1" s="5"/>
      <c r="I1" s="5"/>
    </row>
    <row r="2" spans="1:9" s="17" customFormat="1" ht="33" customHeight="1" x14ac:dyDescent="0.3">
      <c r="A2" s="161" t="s">
        <v>118</v>
      </c>
      <c r="B2" s="161"/>
      <c r="C2" s="161"/>
    </row>
    <row r="3" spans="1:9" x14ac:dyDescent="0.35">
      <c r="A3" s="18"/>
    </row>
    <row r="4" spans="1:9" ht="16.2" x14ac:dyDescent="0.3">
      <c r="A4" s="23" t="str">
        <f>'H&amp;V'!C6</f>
        <v>Bedrijfscultuur</v>
      </c>
      <c r="B4" s="12"/>
      <c r="C4" s="10"/>
    </row>
    <row r="5" spans="1:9" x14ac:dyDescent="0.3">
      <c r="B5" s="14" t="str">
        <f>'H&amp;V'!D7</f>
        <v>Respecteert de afgesproken werktijden</v>
      </c>
    </row>
    <row r="6" spans="1:9" ht="43.2" x14ac:dyDescent="0.3">
      <c r="B6" s="14"/>
      <c r="C6" s="10" t="s">
        <v>119</v>
      </c>
    </row>
    <row r="7" spans="1:9" x14ac:dyDescent="0.3">
      <c r="B7" s="14" t="str">
        <f>'H&amp;V'!D8</f>
        <v xml:space="preserve">Is representatief </v>
      </c>
    </row>
    <row r="8" spans="1:9" ht="28.8" x14ac:dyDescent="0.3">
      <c r="B8" s="14"/>
      <c r="C8" s="10" t="s">
        <v>120</v>
      </c>
    </row>
    <row r="9" spans="1:9" x14ac:dyDescent="0.3">
      <c r="B9" s="14" t="str">
        <f>'H&amp;V'!D9</f>
        <v>Is zich bewust van zijn/haar rol in de organisatie</v>
      </c>
    </row>
    <row r="10" spans="1:9" ht="31.2" customHeight="1" x14ac:dyDescent="0.3">
      <c r="A10" s="15"/>
      <c r="B10" s="15"/>
      <c r="C10" s="10" t="s">
        <v>121</v>
      </c>
    </row>
    <row r="11" spans="1:9" ht="43.2" x14ac:dyDescent="0.3">
      <c r="A11" s="15"/>
      <c r="B11" s="15"/>
      <c r="C11" s="10" t="s">
        <v>122</v>
      </c>
    </row>
    <row r="12" spans="1:9" ht="16.2" x14ac:dyDescent="0.3">
      <c r="A12" s="23" t="s">
        <v>123</v>
      </c>
      <c r="B12" s="12"/>
      <c r="C12" s="10"/>
    </row>
    <row r="13" spans="1:9" x14ac:dyDescent="0.3">
      <c r="B13" s="14" t="str">
        <f>'H&amp;V'!D12</f>
        <v>Weet zich mondelinge helder uit te drukken</v>
      </c>
    </row>
    <row r="14" spans="1:9" ht="28.8" x14ac:dyDescent="0.3">
      <c r="C14" s="10" t="s">
        <v>124</v>
      </c>
    </row>
    <row r="15" spans="1:9" x14ac:dyDescent="0.3">
      <c r="B15" s="14" t="str">
        <f>'H&amp;V'!D13</f>
        <v>Weet zich schriftelijk helder uit te drukken</v>
      </c>
    </row>
    <row r="16" spans="1:9" ht="28.8" x14ac:dyDescent="0.3">
      <c r="A16" s="15"/>
      <c r="B16" s="15"/>
      <c r="C16" s="10" t="s">
        <v>125</v>
      </c>
    </row>
    <row r="17" spans="1:3" ht="16.2" x14ac:dyDescent="0.3">
      <c r="A17" s="23" t="s">
        <v>103</v>
      </c>
      <c r="B17" s="12"/>
      <c r="C17" s="10"/>
    </row>
    <row r="18" spans="1:3" x14ac:dyDescent="0.3">
      <c r="B18" s="14" t="str">
        <f>'H&amp;V'!D16</f>
        <v>Plant zijn/haar werk</v>
      </c>
    </row>
    <row r="19" spans="1:3" ht="28.95" customHeight="1" x14ac:dyDescent="0.3">
      <c r="B19" s="14"/>
      <c r="C19" s="10" t="s">
        <v>126</v>
      </c>
    </row>
    <row r="20" spans="1:3" x14ac:dyDescent="0.3">
      <c r="B20" s="14" t="str">
        <f>'H&amp;V'!D17</f>
        <v>Volgt aanwijzingen van praktijkleider op</v>
      </c>
    </row>
    <row r="21" spans="1:3" ht="40.200000000000003" customHeight="1" x14ac:dyDescent="0.3">
      <c r="C21" s="10" t="s">
        <v>127</v>
      </c>
    </row>
    <row r="22" spans="1:3" x14ac:dyDescent="0.3">
      <c r="B22" s="14" t="str">
        <f>'H&amp;V'!D18</f>
        <v>Kan voldoende zelfstandig werken</v>
      </c>
    </row>
    <row r="23" spans="1:3" ht="43.2" x14ac:dyDescent="0.3">
      <c r="C23" s="10" t="s">
        <v>128</v>
      </c>
    </row>
    <row r="24" spans="1:3" x14ac:dyDescent="0.3">
      <c r="B24" s="14" t="str">
        <f>'H&amp;V'!D19</f>
        <v xml:space="preserve">Vraagt tijdig om hulp en raad </v>
      </c>
    </row>
    <row r="25" spans="1:3" ht="43.2" x14ac:dyDescent="0.3">
      <c r="C25" s="10" t="s">
        <v>129</v>
      </c>
    </row>
    <row r="26" spans="1:3" x14ac:dyDescent="0.3">
      <c r="B26" s="14" t="str">
        <f>'H&amp;V'!D20</f>
        <v>Kan zich voldoende concentreren op zijn/haar taken</v>
      </c>
    </row>
    <row r="27" spans="1:3" ht="43.2" x14ac:dyDescent="0.3">
      <c r="C27" s="10" t="s">
        <v>130</v>
      </c>
    </row>
    <row r="28" spans="1:3" x14ac:dyDescent="0.3">
      <c r="B28" s="14" t="str">
        <f>'H&amp;V'!D21</f>
        <v>Heeft een voldoende werktempo</v>
      </c>
    </row>
    <row r="29" spans="1:3" ht="31.2" customHeight="1" x14ac:dyDescent="0.3">
      <c r="A29" s="15"/>
      <c r="B29" s="15"/>
      <c r="C29" s="10" t="s">
        <v>131</v>
      </c>
    </row>
    <row r="30" spans="1:3" x14ac:dyDescent="0.3">
      <c r="B30" s="14" t="str">
        <f>'H&amp;V'!D22</f>
        <v>Levert werk van voldoende kwaliteit</v>
      </c>
    </row>
    <row r="31" spans="1:3" ht="55.2" customHeight="1" x14ac:dyDescent="0.3">
      <c r="A31" s="15"/>
      <c r="B31" s="15"/>
      <c r="C31" s="10" t="s">
        <v>132</v>
      </c>
    </row>
    <row r="32" spans="1:3" ht="16.2" x14ac:dyDescent="0.3">
      <c r="A32" s="23" t="s">
        <v>111</v>
      </c>
      <c r="B32" s="12"/>
      <c r="C32" s="10"/>
    </row>
    <row r="33" spans="1:3" x14ac:dyDescent="0.3">
      <c r="B33" s="14" t="str">
        <f>'H&amp;V'!D25</f>
        <v>Voelt zich verantwoordelijk voor zijn/haar taken</v>
      </c>
    </row>
    <row r="34" spans="1:3" ht="28.8" x14ac:dyDescent="0.3">
      <c r="C34" s="10" t="s">
        <v>133</v>
      </c>
    </row>
    <row r="35" spans="1:3" x14ac:dyDescent="0.3">
      <c r="B35" s="14" t="str">
        <f>'H&amp;V'!D26</f>
        <v>Toont zich flexibel qua inzet</v>
      </c>
    </row>
    <row r="36" spans="1:3" ht="43.2" x14ac:dyDescent="0.3">
      <c r="C36" s="10" t="s">
        <v>134</v>
      </c>
    </row>
    <row r="37" spans="1:3" x14ac:dyDescent="0.3">
      <c r="B37" s="14" t="str">
        <f>'H&amp;V'!D27</f>
        <v xml:space="preserve">Toont initiatief </v>
      </c>
    </row>
    <row r="38" spans="1:3" ht="43.2" x14ac:dyDescent="0.3">
      <c r="A38" s="16"/>
      <c r="B38" s="16"/>
      <c r="C38" s="10" t="s">
        <v>135</v>
      </c>
    </row>
    <row r="39" spans="1:3" ht="16.2" x14ac:dyDescent="0.3">
      <c r="A39" s="23" t="s">
        <v>115</v>
      </c>
      <c r="B39" s="12"/>
    </row>
    <row r="40" spans="1:3" ht="28.8" x14ac:dyDescent="0.3">
      <c r="A40" s="12"/>
      <c r="B40" s="12"/>
      <c r="C40" s="10" t="s">
        <v>136</v>
      </c>
    </row>
  </sheetData>
  <sheetProtection algorithmName="SHA-512" hashValue="yjZOmYPADc+4m1IWlvAU+AAjlF8dHAwQ+1oSKJPXFeYJPHWRo4XnoTZtkbu52Eis6YoLha+terMu817tIMZH3A==" saltValue="YLJJC+jbRYbAY5li0bdlPA==" spinCount="100000" sheet="1" objects="1" scenarios="1" selectLockedCells="1"/>
  <mergeCells count="2">
    <mergeCell ref="A2:C2"/>
    <mergeCell ref="A1:C1"/>
  </mergeCells>
  <pageMargins left="0.7" right="0.7" top="0.75" bottom="0.75" header="0.3" footer="0.3"/>
  <pageSetup paperSize="9" scale="67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41"/>
  <sheetViews>
    <sheetView showGridLines="0" topLeftCell="A9" zoomScale="85" zoomScaleNormal="85" zoomScalePageLayoutView="85" workbookViewId="0">
      <selection activeCell="B22" sqref="B22:C22"/>
    </sheetView>
  </sheetViews>
  <sheetFormatPr defaultColWidth="8.88671875" defaultRowHeight="14.4" x14ac:dyDescent="0.3"/>
  <cols>
    <col min="1" max="1" width="16" style="1" customWidth="1"/>
    <col min="2" max="2" width="10.5546875" style="1" customWidth="1"/>
    <col min="3" max="3" width="5.33203125" style="1" customWidth="1"/>
    <col min="4" max="4" width="22.33203125" style="20" customWidth="1"/>
    <col min="5" max="5" width="5.44140625" style="129" customWidth="1"/>
    <col min="6" max="6" width="12.33203125" style="129" customWidth="1"/>
    <col min="7" max="7" width="2.109375" style="20" customWidth="1"/>
    <col min="8" max="8" width="54.88671875" style="20" customWidth="1"/>
    <col min="9" max="9" width="8.88671875" style="1"/>
    <col min="10" max="10" width="12.5546875" style="1" bestFit="1" customWidth="1"/>
    <col min="11" max="11" width="8.88671875" style="1"/>
    <col min="12" max="12" width="9.44140625" style="1" customWidth="1"/>
    <col min="13" max="16384" width="8.88671875" style="1"/>
  </cols>
  <sheetData>
    <row r="1" spans="1:8" ht="85.2" customHeight="1" x14ac:dyDescent="0.3">
      <c r="B1" s="141"/>
      <c r="C1" s="141"/>
      <c r="D1" s="141"/>
      <c r="E1" s="141"/>
      <c r="F1" s="141"/>
      <c r="G1" s="141"/>
      <c r="H1" s="141"/>
    </row>
    <row r="2" spans="1:8" ht="22.2" x14ac:dyDescent="0.3">
      <c r="B2" s="2"/>
      <c r="C2" s="2"/>
      <c r="D2" s="21"/>
      <c r="E2" s="128"/>
      <c r="F2" s="128"/>
      <c r="G2" s="21"/>
      <c r="H2" s="21"/>
    </row>
    <row r="3" spans="1:8" ht="22.2" x14ac:dyDescent="0.3">
      <c r="B3" s="2" t="s">
        <v>137</v>
      </c>
      <c r="C3" s="2"/>
      <c r="H3" s="22"/>
    </row>
    <row r="4" spans="1:8" s="18" customFormat="1" ht="18.600000000000001" customHeight="1" x14ac:dyDescent="0.35">
      <c r="B4" s="175" t="s">
        <v>181</v>
      </c>
      <c r="C4" s="175"/>
      <c r="D4" s="32" t="s">
        <v>139</v>
      </c>
      <c r="E4" s="130" t="s">
        <v>140</v>
      </c>
      <c r="F4" s="130" t="s">
        <v>23</v>
      </c>
      <c r="G4" s="33" t="s">
        <v>141</v>
      </c>
      <c r="H4" s="32"/>
    </row>
    <row r="5" spans="1:8" ht="15" x14ac:dyDescent="0.35">
      <c r="B5" s="162" t="s">
        <v>182</v>
      </c>
      <c r="C5" s="163"/>
      <c r="D5" s="25" t="s">
        <v>142</v>
      </c>
      <c r="E5" s="131" t="s">
        <v>92</v>
      </c>
      <c r="F5" s="135" t="s">
        <v>143</v>
      </c>
      <c r="G5" s="24" t="s">
        <v>144</v>
      </c>
      <c r="H5" s="26" t="s">
        <v>145</v>
      </c>
    </row>
    <row r="6" spans="1:8" x14ac:dyDescent="0.3">
      <c r="B6" s="141"/>
      <c r="C6" s="164"/>
      <c r="D6" s="27"/>
      <c r="E6" s="132"/>
      <c r="F6" s="135"/>
      <c r="G6" s="24" t="s">
        <v>144</v>
      </c>
      <c r="H6" s="26" t="s">
        <v>146</v>
      </c>
    </row>
    <row r="7" spans="1:8" ht="19.2" customHeight="1" x14ac:dyDescent="0.3">
      <c r="B7" s="165"/>
      <c r="C7" s="166"/>
      <c r="D7" s="37"/>
      <c r="E7" s="133"/>
      <c r="F7" s="136"/>
      <c r="G7" s="38" t="s">
        <v>144</v>
      </c>
      <c r="H7" s="28" t="s">
        <v>147</v>
      </c>
    </row>
    <row r="8" spans="1:8" x14ac:dyDescent="0.3">
      <c r="A8" s="20"/>
      <c r="B8" s="169">
        <v>1</v>
      </c>
      <c r="C8" s="170"/>
      <c r="D8" s="39" t="s">
        <v>172</v>
      </c>
      <c r="E8" s="134" t="s">
        <v>148</v>
      </c>
      <c r="F8" s="134" t="s">
        <v>149</v>
      </c>
      <c r="G8" s="40" t="s">
        <v>144</v>
      </c>
      <c r="H8" s="41" t="s">
        <v>150</v>
      </c>
    </row>
    <row r="9" spans="1:8" ht="14.4" customHeight="1" x14ac:dyDescent="0.3">
      <c r="B9" s="172" t="s">
        <v>183</v>
      </c>
      <c r="C9" s="168"/>
      <c r="D9" s="173" t="s">
        <v>171</v>
      </c>
      <c r="E9" s="135" t="s">
        <v>91</v>
      </c>
      <c r="F9" s="135" t="s">
        <v>151</v>
      </c>
      <c r="G9" s="24" t="s">
        <v>144</v>
      </c>
      <c r="H9" s="30" t="s">
        <v>168</v>
      </c>
    </row>
    <row r="10" spans="1:8" ht="14.4" customHeight="1" x14ac:dyDescent="0.3">
      <c r="B10" s="162"/>
      <c r="C10" s="163"/>
      <c r="D10" s="174"/>
      <c r="E10" s="135"/>
      <c r="F10" s="135"/>
      <c r="G10" s="24" t="s">
        <v>144</v>
      </c>
      <c r="H10" s="30" t="s">
        <v>169</v>
      </c>
    </row>
    <row r="11" spans="1:8" x14ac:dyDescent="0.3">
      <c r="B11" s="162"/>
      <c r="C11" s="163"/>
      <c r="D11" s="174"/>
      <c r="E11" s="135"/>
      <c r="F11" s="135"/>
      <c r="G11" s="24" t="s">
        <v>144</v>
      </c>
      <c r="H11" s="30" t="s">
        <v>170</v>
      </c>
    </row>
    <row r="12" spans="1:8" x14ac:dyDescent="0.3">
      <c r="B12" s="162"/>
      <c r="C12" s="163"/>
      <c r="D12" s="174"/>
      <c r="E12" s="135"/>
      <c r="F12" s="135"/>
      <c r="G12" s="24" t="s">
        <v>144</v>
      </c>
      <c r="H12" s="30" t="s">
        <v>152</v>
      </c>
    </row>
    <row r="13" spans="1:8" x14ac:dyDescent="0.3">
      <c r="B13" s="165"/>
      <c r="C13" s="166"/>
      <c r="D13" s="37"/>
      <c r="E13" s="136"/>
      <c r="F13" s="136"/>
      <c r="G13" s="38" t="s">
        <v>144</v>
      </c>
      <c r="H13" s="36" t="s">
        <v>157</v>
      </c>
    </row>
    <row r="14" spans="1:8" x14ac:dyDescent="0.3">
      <c r="B14" s="169">
        <v>4</v>
      </c>
      <c r="C14" s="170"/>
      <c r="D14" s="39" t="s">
        <v>173</v>
      </c>
      <c r="E14" s="134" t="s">
        <v>91</v>
      </c>
      <c r="F14" s="134" t="s">
        <v>91</v>
      </c>
      <c r="G14" s="40"/>
      <c r="H14" s="35"/>
    </row>
    <row r="15" spans="1:8" ht="15.6" customHeight="1" x14ac:dyDescent="0.3">
      <c r="B15" s="169">
        <v>4</v>
      </c>
      <c r="C15" s="170"/>
      <c r="D15" s="39" t="s">
        <v>175</v>
      </c>
      <c r="E15" s="134" t="s">
        <v>91</v>
      </c>
      <c r="F15" s="134" t="s">
        <v>91</v>
      </c>
      <c r="G15" s="24" t="s">
        <v>144</v>
      </c>
      <c r="H15" s="30" t="s">
        <v>174</v>
      </c>
    </row>
    <row r="16" spans="1:8" x14ac:dyDescent="0.3">
      <c r="B16" s="169">
        <v>4</v>
      </c>
      <c r="C16" s="170"/>
      <c r="D16" s="37" t="s">
        <v>153</v>
      </c>
      <c r="E16" s="136" t="s">
        <v>91</v>
      </c>
      <c r="F16" s="136" t="s">
        <v>91</v>
      </c>
      <c r="G16" s="38" t="s">
        <v>144</v>
      </c>
      <c r="H16" s="36" t="s">
        <v>154</v>
      </c>
    </row>
    <row r="17" spans="2:10" x14ac:dyDescent="0.3">
      <c r="B17" s="169">
        <v>8</v>
      </c>
      <c r="C17" s="170"/>
      <c r="D17" s="39" t="s">
        <v>173</v>
      </c>
      <c r="E17" s="134" t="s">
        <v>91</v>
      </c>
      <c r="F17" s="134" t="s">
        <v>91</v>
      </c>
      <c r="G17" s="40"/>
      <c r="H17" s="35"/>
    </row>
    <row r="18" spans="2:10" ht="28.8" x14ac:dyDescent="0.3">
      <c r="B18" s="172" t="s">
        <v>202</v>
      </c>
      <c r="C18" s="168"/>
      <c r="D18" s="27" t="s">
        <v>179</v>
      </c>
      <c r="E18" s="135" t="s">
        <v>91</v>
      </c>
      <c r="F18" s="135" t="s">
        <v>151</v>
      </c>
      <c r="G18" s="24" t="s">
        <v>144</v>
      </c>
      <c r="H18" s="30" t="s">
        <v>155</v>
      </c>
    </row>
    <row r="19" spans="2:10" x14ac:dyDescent="0.3">
      <c r="B19" s="162"/>
      <c r="C19" s="163"/>
      <c r="D19" s="27"/>
      <c r="E19" s="135"/>
      <c r="F19" s="135"/>
      <c r="G19" s="24" t="s">
        <v>144</v>
      </c>
      <c r="H19" s="30" t="s">
        <v>156</v>
      </c>
    </row>
    <row r="20" spans="2:10" x14ac:dyDescent="0.3">
      <c r="B20" s="165"/>
      <c r="C20" s="166"/>
      <c r="D20" s="37"/>
      <c r="E20" s="136"/>
      <c r="F20" s="136"/>
      <c r="G20" s="38" t="s">
        <v>144</v>
      </c>
      <c r="H20" s="36" t="s">
        <v>157</v>
      </c>
    </row>
    <row r="21" spans="2:10" ht="33.6" customHeight="1" x14ac:dyDescent="0.3">
      <c r="B21" s="171" t="s">
        <v>202</v>
      </c>
      <c r="C21" s="170"/>
      <c r="D21" s="27" t="s">
        <v>176</v>
      </c>
      <c r="E21" s="136" t="s">
        <v>91</v>
      </c>
      <c r="F21" s="136"/>
      <c r="G21" s="40" t="s">
        <v>144</v>
      </c>
      <c r="H21" s="35" t="s">
        <v>201</v>
      </c>
    </row>
    <row r="22" spans="2:10" x14ac:dyDescent="0.3">
      <c r="B22" s="169">
        <v>12</v>
      </c>
      <c r="C22" s="170"/>
      <c r="D22" s="39" t="s">
        <v>173</v>
      </c>
      <c r="E22" s="134" t="s">
        <v>91</v>
      </c>
      <c r="F22" s="134"/>
      <c r="G22" s="40"/>
      <c r="H22" s="35"/>
    </row>
    <row r="23" spans="2:10" x14ac:dyDescent="0.3">
      <c r="B23" s="169">
        <v>13</v>
      </c>
      <c r="C23" s="170"/>
      <c r="D23" s="39" t="s">
        <v>158</v>
      </c>
      <c r="E23" s="134" t="s">
        <v>91</v>
      </c>
      <c r="F23" s="134"/>
      <c r="G23" s="24" t="s">
        <v>144</v>
      </c>
      <c r="H23" s="30" t="s">
        <v>154</v>
      </c>
    </row>
    <row r="24" spans="2:10" x14ac:dyDescent="0.3">
      <c r="B24" s="169">
        <v>14</v>
      </c>
      <c r="C24" s="170"/>
      <c r="D24" s="39" t="s">
        <v>159</v>
      </c>
      <c r="E24" s="134" t="s">
        <v>91</v>
      </c>
      <c r="F24" s="136"/>
      <c r="G24" s="38" t="s">
        <v>144</v>
      </c>
      <c r="H24" s="36" t="s">
        <v>154</v>
      </c>
    </row>
    <row r="25" spans="2:10" x14ac:dyDescent="0.3">
      <c r="B25" s="169">
        <v>16</v>
      </c>
      <c r="C25" s="170"/>
      <c r="D25" s="39" t="s">
        <v>173</v>
      </c>
      <c r="E25" s="134" t="s">
        <v>91</v>
      </c>
      <c r="F25" s="134"/>
      <c r="G25" s="40"/>
      <c r="H25" s="35"/>
    </row>
    <row r="26" spans="2:10" x14ac:dyDescent="0.3">
      <c r="B26" s="169">
        <v>18</v>
      </c>
      <c r="C26" s="170"/>
      <c r="D26" s="39" t="s">
        <v>160</v>
      </c>
      <c r="E26" s="134" t="s">
        <v>91</v>
      </c>
      <c r="F26" s="136"/>
      <c r="G26" s="24" t="s">
        <v>144</v>
      </c>
      <c r="H26" s="36" t="s">
        <v>154</v>
      </c>
    </row>
    <row r="27" spans="2:10" x14ac:dyDescent="0.3">
      <c r="B27" s="167" t="s">
        <v>184</v>
      </c>
      <c r="C27" s="168"/>
      <c r="D27" s="29" t="s">
        <v>178</v>
      </c>
      <c r="E27" s="137" t="s">
        <v>91</v>
      </c>
      <c r="F27" s="137" t="s">
        <v>151</v>
      </c>
      <c r="G27" s="34" t="s">
        <v>144</v>
      </c>
      <c r="H27" s="30" t="s">
        <v>155</v>
      </c>
      <c r="J27" s="20"/>
    </row>
    <row r="28" spans="2:10" x14ac:dyDescent="0.3">
      <c r="B28" s="162"/>
      <c r="C28" s="163"/>
      <c r="D28" s="27"/>
      <c r="E28" s="135"/>
      <c r="F28" s="135"/>
      <c r="G28" s="24" t="s">
        <v>144</v>
      </c>
      <c r="H28" s="30" t="s">
        <v>161</v>
      </c>
      <c r="J28" s="20"/>
    </row>
    <row r="29" spans="2:10" x14ac:dyDescent="0.3">
      <c r="B29" s="165"/>
      <c r="C29" s="166"/>
      <c r="D29" s="27"/>
      <c r="E29" s="135"/>
      <c r="F29" s="135"/>
      <c r="G29" s="24" t="s">
        <v>144</v>
      </c>
      <c r="H29" s="36" t="s">
        <v>157</v>
      </c>
      <c r="J29" s="20"/>
    </row>
    <row r="30" spans="2:10" ht="45" x14ac:dyDescent="0.3">
      <c r="B30" s="167">
        <v>20</v>
      </c>
      <c r="C30" s="168"/>
      <c r="D30" s="29" t="s">
        <v>200</v>
      </c>
      <c r="E30" s="137" t="s">
        <v>92</v>
      </c>
      <c r="F30" s="139"/>
      <c r="G30" s="34" t="s">
        <v>144</v>
      </c>
      <c r="H30" s="31" t="s">
        <v>177</v>
      </c>
    </row>
    <row r="31" spans="2:10" ht="43.2" x14ac:dyDescent="0.3">
      <c r="B31" s="162"/>
      <c r="C31" s="163"/>
      <c r="D31" s="27" t="s">
        <v>162</v>
      </c>
      <c r="E31" s="135" t="s">
        <v>92</v>
      </c>
      <c r="F31" s="135"/>
      <c r="G31" s="24" t="s">
        <v>144</v>
      </c>
      <c r="H31" s="26" t="s">
        <v>163</v>
      </c>
    </row>
    <row r="32" spans="2:10" ht="28.8" x14ac:dyDescent="0.3">
      <c r="B32" s="162"/>
      <c r="C32" s="163"/>
      <c r="D32" s="27" t="s">
        <v>164</v>
      </c>
      <c r="E32" s="135" t="s">
        <v>92</v>
      </c>
      <c r="F32" s="135"/>
      <c r="G32" s="24"/>
      <c r="H32" s="26"/>
    </row>
    <row r="33" spans="2:8" ht="26.4" customHeight="1" x14ac:dyDescent="0.3">
      <c r="B33" s="162"/>
      <c r="C33" s="163"/>
      <c r="D33" s="27" t="s">
        <v>180</v>
      </c>
      <c r="E33" s="135" t="s">
        <v>91</v>
      </c>
      <c r="F33" s="135" t="s">
        <v>92</v>
      </c>
      <c r="G33" s="24"/>
      <c r="H33" s="30"/>
    </row>
    <row r="34" spans="2:8" ht="31.95" customHeight="1" x14ac:dyDescent="0.3"/>
    <row r="35" spans="2:8" x14ac:dyDescent="0.3">
      <c r="B35" s="95" t="s">
        <v>165</v>
      </c>
    </row>
    <row r="36" spans="2:8" ht="46.95" customHeight="1" x14ac:dyDescent="0.3"/>
    <row r="37" spans="2:8" ht="46.95" customHeight="1" x14ac:dyDescent="0.3"/>
    <row r="38" spans="2:8" s="19" customFormat="1" ht="46.95" customHeight="1" x14ac:dyDescent="0.3">
      <c r="D38" s="10"/>
      <c r="E38" s="138"/>
      <c r="F38" s="138"/>
      <c r="G38" s="10"/>
      <c r="H38" s="10"/>
    </row>
    <row r="39" spans="2:8" s="19" customFormat="1" ht="46.95" customHeight="1" x14ac:dyDescent="0.3">
      <c r="D39" s="10"/>
      <c r="E39" s="138"/>
      <c r="F39" s="138"/>
      <c r="G39" s="10"/>
      <c r="H39" s="10"/>
    </row>
    <row r="40" spans="2:8" s="19" customFormat="1" ht="46.95" customHeight="1" x14ac:dyDescent="0.3">
      <c r="D40" s="10"/>
      <c r="E40" s="138"/>
      <c r="F40" s="138"/>
      <c r="G40" s="10"/>
      <c r="H40" s="10"/>
    </row>
    <row r="41" spans="2:8" ht="46.95" customHeight="1" x14ac:dyDescent="0.3"/>
  </sheetData>
  <sheetProtection algorithmName="SHA-512" hashValue="C5wKZF910K+lhDNvJwXF7gFR2bEnI1qmjZsC8iHcFvuhm0PsBQ5SQPR0XcyJDCBzQhKyP7bjkxYzWtCn64EfOQ==" saltValue="3enBu3VTBFz889GYR8jzRA==" spinCount="100000" sheet="1" objects="1" scenarios="1" selectLockedCells="1"/>
  <mergeCells count="32">
    <mergeCell ref="B1:H1"/>
    <mergeCell ref="D9:D12"/>
    <mergeCell ref="B4:C4"/>
    <mergeCell ref="B5:C5"/>
    <mergeCell ref="B7:C7"/>
    <mergeCell ref="B8:C8"/>
    <mergeCell ref="B9:C9"/>
    <mergeCell ref="B10:C10"/>
    <mergeCell ref="B11:C11"/>
    <mergeCell ref="B12:C12"/>
    <mergeCell ref="B23:C23"/>
    <mergeCell ref="B13:C13"/>
    <mergeCell ref="B14:C14"/>
    <mergeCell ref="B15:C15"/>
    <mergeCell ref="B16:C16"/>
    <mergeCell ref="B17:C17"/>
    <mergeCell ref="B33:C33"/>
    <mergeCell ref="B6:C6"/>
    <mergeCell ref="B29:C29"/>
    <mergeCell ref="B28:C28"/>
    <mergeCell ref="B30:C30"/>
    <mergeCell ref="B31:C31"/>
    <mergeCell ref="B32:C32"/>
    <mergeCell ref="B24:C24"/>
    <mergeCell ref="B25:C25"/>
    <mergeCell ref="B21:C21"/>
    <mergeCell ref="B26:C26"/>
    <mergeCell ref="B27:C27"/>
    <mergeCell ref="B18:C18"/>
    <mergeCell ref="B20:C20"/>
    <mergeCell ref="B19:C19"/>
    <mergeCell ref="B22:C22"/>
  </mergeCells>
  <pageMargins left="0.7" right="0.7" top="0.75" bottom="0.75" header="0.3" footer="0.3"/>
  <pageSetup paperSize="9" scale="77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B38"/>
  <sheetViews>
    <sheetView showGridLines="0" zoomScale="85" zoomScaleNormal="85" workbookViewId="0">
      <selection activeCell="AA10" sqref="AA10"/>
    </sheetView>
  </sheetViews>
  <sheetFormatPr defaultColWidth="8.88671875" defaultRowHeight="14.4" x14ac:dyDescent="0.3"/>
  <cols>
    <col min="1" max="1" width="8.88671875" style="1" customWidth="1"/>
    <col min="2" max="2" width="6.33203125" style="45" customWidth="1"/>
    <col min="3" max="3" width="5" style="1" customWidth="1"/>
    <col min="4" max="4" width="25.6640625" style="1" customWidth="1"/>
    <col min="5" max="5" width="5.33203125" style="1" customWidth="1"/>
    <col min="6" max="6" width="6.33203125" style="45" customWidth="1"/>
    <col min="7" max="7" width="5" style="1" customWidth="1"/>
    <col min="8" max="8" width="25.6640625" style="1" customWidth="1"/>
    <col min="9" max="9" width="5.33203125" style="1" customWidth="1"/>
    <col min="10" max="10" width="6.33203125" style="45" customWidth="1"/>
    <col min="11" max="11" width="5" style="1" customWidth="1"/>
    <col min="12" max="12" width="25.6640625" style="1" customWidth="1"/>
    <col min="13" max="13" width="5.33203125" style="1" customWidth="1"/>
    <col min="14" max="14" width="6.33203125" style="45" customWidth="1"/>
    <col min="15" max="15" width="5" style="1" customWidth="1"/>
    <col min="16" max="16" width="25.6640625" style="1" customWidth="1"/>
    <col min="17" max="17" width="5.33203125" style="1" customWidth="1"/>
    <col min="18" max="18" width="6.33203125" style="45" customWidth="1"/>
    <col min="19" max="19" width="5" style="1" customWidth="1"/>
    <col min="20" max="20" width="25.6640625" style="1" customWidth="1"/>
    <col min="21" max="21" width="5.33203125" style="1" customWidth="1"/>
    <col min="22" max="22" width="6.33203125" style="45" customWidth="1"/>
    <col min="23" max="23" width="5" style="1" customWidth="1"/>
    <col min="24" max="24" width="25.6640625" style="1" customWidth="1"/>
    <col min="25" max="25" width="10.6640625" style="1" bestFit="1" customWidth="1"/>
    <col min="26" max="26" width="7.109375" style="1" customWidth="1"/>
    <col min="27" max="27" width="8.88671875" style="1"/>
    <col min="28" max="28" width="24.5546875" style="1" customWidth="1"/>
    <col min="29" max="16384" width="8.88671875" style="1"/>
  </cols>
  <sheetData>
    <row r="1" spans="1:28" ht="103.95" customHeight="1" x14ac:dyDescent="0.3">
      <c r="B1" s="1"/>
      <c r="F1" s="1"/>
      <c r="J1" s="1"/>
      <c r="N1" s="1"/>
      <c r="R1" s="1"/>
      <c r="V1" s="1"/>
    </row>
    <row r="2" spans="1:28" ht="22.2" x14ac:dyDescent="0.3">
      <c r="B2" s="2" t="s">
        <v>32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8" ht="22.2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8" ht="22.2" x14ac:dyDescent="0.3">
      <c r="B4" s="44"/>
      <c r="C4" s="176">
        <f>DATE(YEAR(Instellingen!C26),MONTH(Instellingen!C26),1)</f>
        <v>45292</v>
      </c>
      <c r="D4" s="176"/>
      <c r="G4" s="176">
        <f>DATE(YEAR(C4),MONTH(C4)+2,1)-1</f>
        <v>45351</v>
      </c>
      <c r="H4" s="176"/>
      <c r="K4" s="176">
        <f>DATE(YEAR(G4),MONTH(G4)+2,1)-1</f>
        <v>45382</v>
      </c>
      <c r="L4" s="176"/>
      <c r="O4" s="176">
        <f>DATE(YEAR(K4),MONTH(K4)+2,1)-1</f>
        <v>45412</v>
      </c>
      <c r="P4" s="176"/>
      <c r="S4" s="176">
        <f>DATE(YEAR(O4),MONTH(O4)+2,1)-1</f>
        <v>45443</v>
      </c>
      <c r="T4" s="176"/>
      <c r="W4" s="176">
        <f>DATE(YEAR(S4),MONTH(S4)+2,1)-1</f>
        <v>45473</v>
      </c>
      <c r="X4" s="176"/>
      <c r="Z4" s="45"/>
      <c r="AA4" s="176">
        <f>DATE(YEAR(W4),MONTH(W4)+2,1)-1</f>
        <v>45504</v>
      </c>
      <c r="AB4" s="176"/>
    </row>
    <row r="5" spans="1:28" s="46" customFormat="1" x14ac:dyDescent="0.35">
      <c r="B5" s="47"/>
      <c r="C5" s="48" t="s">
        <v>166</v>
      </c>
      <c r="D5" s="48" t="s">
        <v>167</v>
      </c>
      <c r="E5" s="48"/>
      <c r="F5" s="49"/>
      <c r="G5" s="48" t="s">
        <v>166</v>
      </c>
      <c r="H5" s="48" t="s">
        <v>167</v>
      </c>
      <c r="I5" s="48"/>
      <c r="J5" s="49"/>
      <c r="K5" s="48" t="s">
        <v>166</v>
      </c>
      <c r="L5" s="48" t="s">
        <v>167</v>
      </c>
      <c r="M5" s="48"/>
      <c r="N5" s="49"/>
      <c r="O5" s="48" t="s">
        <v>166</v>
      </c>
      <c r="P5" s="48" t="s">
        <v>167</v>
      </c>
      <c r="Q5" s="48"/>
      <c r="R5" s="49"/>
      <c r="S5" s="48" t="s">
        <v>166</v>
      </c>
      <c r="T5" s="48" t="s">
        <v>167</v>
      </c>
      <c r="U5" s="48"/>
      <c r="V5" s="49"/>
      <c r="W5" s="48" t="s">
        <v>166</v>
      </c>
      <c r="X5" s="48" t="s">
        <v>167</v>
      </c>
      <c r="Z5" s="49"/>
      <c r="AA5" s="48" t="s">
        <v>166</v>
      </c>
      <c r="AB5" s="48" t="s">
        <v>167</v>
      </c>
    </row>
    <row r="6" spans="1:28" s="4" customFormat="1" ht="20.399999999999999" customHeight="1" x14ac:dyDescent="0.3">
      <c r="B6" s="50">
        <f>DATE(YEAR(C4),MONTH(C4),1)</f>
        <v>45292</v>
      </c>
      <c r="C6" s="6"/>
      <c r="D6" s="7"/>
      <c r="E6" s="3"/>
      <c r="F6" s="50">
        <f>DATE(YEAR(G4),MONTH(G4),1)</f>
        <v>45323</v>
      </c>
      <c r="G6" s="6"/>
      <c r="H6" s="7"/>
      <c r="I6" s="3"/>
      <c r="J6" s="50">
        <f>DATE(YEAR(K4),MONTH(K4),1)</f>
        <v>45352</v>
      </c>
      <c r="K6" s="6"/>
      <c r="L6" s="7"/>
      <c r="M6" s="3"/>
      <c r="N6" s="50">
        <f>DATE(YEAR(O4),MONTH(O4),1)</f>
        <v>45383</v>
      </c>
      <c r="O6" s="6"/>
      <c r="P6" s="7"/>
      <c r="Q6" s="3"/>
      <c r="R6" s="50">
        <f>DATE(YEAR(S4),MONTH(S4),1)</f>
        <v>45413</v>
      </c>
      <c r="S6" s="6"/>
      <c r="T6" s="7"/>
      <c r="U6" s="3"/>
      <c r="V6" s="50">
        <f>DATE(YEAR(W4),MONTH(W4),1)</f>
        <v>45444</v>
      </c>
      <c r="W6" s="6"/>
      <c r="X6" s="7"/>
      <c r="Y6" s="51"/>
      <c r="Z6" s="50">
        <f>DATE(YEAR(AA4),MONTH(AA4),1)</f>
        <v>45474</v>
      </c>
      <c r="AA6" s="6"/>
      <c r="AB6" s="7"/>
    </row>
    <row r="7" spans="1:28" s="4" customFormat="1" ht="20.399999999999999" customHeight="1" x14ac:dyDescent="0.3">
      <c r="B7" s="50">
        <f>B6+1</f>
        <v>45293</v>
      </c>
      <c r="C7" s="6"/>
      <c r="D7" s="8"/>
      <c r="E7" s="3"/>
      <c r="F7" s="50">
        <f>F6+1</f>
        <v>45324</v>
      </c>
      <c r="G7" s="6"/>
      <c r="H7" s="8"/>
      <c r="I7" s="3"/>
      <c r="J7" s="50">
        <f>J6+1</f>
        <v>45353</v>
      </c>
      <c r="K7" s="6"/>
      <c r="L7" s="8"/>
      <c r="M7" s="3"/>
      <c r="N7" s="50">
        <f>N6+1</f>
        <v>45384</v>
      </c>
      <c r="O7" s="6"/>
      <c r="P7" s="8"/>
      <c r="Q7" s="3"/>
      <c r="R7" s="50">
        <f>R6+1</f>
        <v>45414</v>
      </c>
      <c r="S7" s="6"/>
      <c r="T7" s="8"/>
      <c r="U7" s="3"/>
      <c r="V7" s="50">
        <f>V6+1</f>
        <v>45445</v>
      </c>
      <c r="W7" s="6"/>
      <c r="X7" s="8"/>
      <c r="Y7" s="52"/>
      <c r="Z7" s="50">
        <f>Z6+1</f>
        <v>45475</v>
      </c>
      <c r="AA7" s="6"/>
      <c r="AB7" s="8"/>
    </row>
    <row r="8" spans="1:28" s="4" customFormat="1" ht="20.399999999999999" customHeight="1" x14ac:dyDescent="0.3">
      <c r="B8" s="50">
        <f t="shared" ref="B8:B36" si="0">B7+1</f>
        <v>45294</v>
      </c>
      <c r="C8" s="6"/>
      <c r="D8" s="8"/>
      <c r="E8" s="3"/>
      <c r="F8" s="50">
        <f t="shared" ref="F8:F36" si="1">F7+1</f>
        <v>45325</v>
      </c>
      <c r="G8" s="6"/>
      <c r="H8" s="8"/>
      <c r="I8" s="3"/>
      <c r="J8" s="50">
        <f t="shared" ref="J8:J36" si="2">J7+1</f>
        <v>45354</v>
      </c>
      <c r="K8" s="6"/>
      <c r="L8" s="8"/>
      <c r="M8" s="3"/>
      <c r="N8" s="50">
        <f t="shared" ref="N8:N36" si="3">N7+1</f>
        <v>45385</v>
      </c>
      <c r="O8" s="6"/>
      <c r="P8" s="8"/>
      <c r="Q8" s="3"/>
      <c r="R8" s="50">
        <f t="shared" ref="R8:R36" si="4">R7+1</f>
        <v>45415</v>
      </c>
      <c r="S8" s="6"/>
      <c r="T8" s="8"/>
      <c r="U8" s="3"/>
      <c r="V8" s="50">
        <f t="shared" ref="V8:V36" si="5">V7+1</f>
        <v>45446</v>
      </c>
      <c r="W8" s="6"/>
      <c r="X8" s="8"/>
      <c r="Y8" s="1"/>
      <c r="Z8" s="50">
        <f t="shared" ref="Z8:Z36" si="6">Z7+1</f>
        <v>45476</v>
      </c>
      <c r="AA8" s="6"/>
      <c r="AB8" s="8"/>
    </row>
    <row r="9" spans="1:28" s="4" customFormat="1" ht="20.399999999999999" customHeight="1" x14ac:dyDescent="0.3">
      <c r="B9" s="50">
        <f t="shared" si="0"/>
        <v>45295</v>
      </c>
      <c r="C9" s="6"/>
      <c r="D9" s="8"/>
      <c r="E9" s="3"/>
      <c r="F9" s="50">
        <f t="shared" si="1"/>
        <v>45326</v>
      </c>
      <c r="G9" s="6"/>
      <c r="H9" s="8"/>
      <c r="I9" s="3"/>
      <c r="J9" s="50">
        <f t="shared" si="2"/>
        <v>45355</v>
      </c>
      <c r="K9" s="6"/>
      <c r="L9" s="8"/>
      <c r="M9" s="3"/>
      <c r="N9" s="50">
        <f t="shared" si="3"/>
        <v>45386</v>
      </c>
      <c r="O9" s="6"/>
      <c r="P9" s="8"/>
      <c r="Q9" s="3"/>
      <c r="R9" s="50">
        <f t="shared" si="4"/>
        <v>45416</v>
      </c>
      <c r="S9" s="6"/>
      <c r="T9" s="8"/>
      <c r="U9" s="3"/>
      <c r="V9" s="50">
        <f t="shared" si="5"/>
        <v>45447</v>
      </c>
      <c r="W9" s="6"/>
      <c r="X9" s="8"/>
      <c r="Y9" s="1"/>
      <c r="Z9" s="50">
        <f t="shared" si="6"/>
        <v>45477</v>
      </c>
      <c r="AA9" s="6"/>
      <c r="AB9" s="8"/>
    </row>
    <row r="10" spans="1:28" s="4" customFormat="1" ht="20.399999999999999" customHeight="1" x14ac:dyDescent="0.3">
      <c r="B10" s="50">
        <f t="shared" si="0"/>
        <v>45296</v>
      </c>
      <c r="C10" s="6"/>
      <c r="D10" s="8"/>
      <c r="E10" s="3"/>
      <c r="F10" s="50">
        <f t="shared" si="1"/>
        <v>45327</v>
      </c>
      <c r="G10" s="6"/>
      <c r="H10" s="8"/>
      <c r="I10" s="3"/>
      <c r="J10" s="50">
        <f t="shared" si="2"/>
        <v>45356</v>
      </c>
      <c r="K10" s="6"/>
      <c r="L10" s="8"/>
      <c r="M10" s="3"/>
      <c r="N10" s="50">
        <f t="shared" si="3"/>
        <v>45387</v>
      </c>
      <c r="O10" s="6"/>
      <c r="P10" s="8"/>
      <c r="Q10" s="3"/>
      <c r="R10" s="50">
        <f t="shared" si="4"/>
        <v>45417</v>
      </c>
      <c r="S10" s="6"/>
      <c r="T10" s="8"/>
      <c r="U10" s="3"/>
      <c r="V10" s="50">
        <f t="shared" si="5"/>
        <v>45448</v>
      </c>
      <c r="W10" s="6"/>
      <c r="X10" s="8"/>
      <c r="Y10" s="1"/>
      <c r="Z10" s="50">
        <f t="shared" si="6"/>
        <v>45478</v>
      </c>
      <c r="AA10" s="6"/>
      <c r="AB10" s="8"/>
    </row>
    <row r="11" spans="1:28" s="4" customFormat="1" ht="20.399999999999999" customHeight="1" x14ac:dyDescent="0.3">
      <c r="A11" s="1"/>
      <c r="B11" s="50">
        <f t="shared" si="0"/>
        <v>45297</v>
      </c>
      <c r="C11" s="6"/>
      <c r="D11" s="8"/>
      <c r="E11" s="3"/>
      <c r="F11" s="50">
        <f t="shared" si="1"/>
        <v>45328</v>
      </c>
      <c r="G11" s="6"/>
      <c r="H11" s="8"/>
      <c r="I11" s="3"/>
      <c r="J11" s="50">
        <f t="shared" si="2"/>
        <v>45357</v>
      </c>
      <c r="K11" s="6"/>
      <c r="L11" s="8"/>
      <c r="M11" s="3"/>
      <c r="N11" s="50">
        <f t="shared" si="3"/>
        <v>45388</v>
      </c>
      <c r="O11" s="6"/>
      <c r="P11" s="8"/>
      <c r="Q11" s="3"/>
      <c r="R11" s="50">
        <f t="shared" si="4"/>
        <v>45418</v>
      </c>
      <c r="S11" s="6"/>
      <c r="T11" s="8"/>
      <c r="U11" s="3"/>
      <c r="V11" s="50">
        <f t="shared" si="5"/>
        <v>45449</v>
      </c>
      <c r="W11" s="6"/>
      <c r="X11" s="8"/>
      <c r="Y11" s="1"/>
      <c r="Z11" s="50">
        <f t="shared" si="6"/>
        <v>45479</v>
      </c>
      <c r="AA11" s="6"/>
      <c r="AB11" s="8"/>
    </row>
    <row r="12" spans="1:28" s="4" customFormat="1" ht="20.399999999999999" customHeight="1" x14ac:dyDescent="0.3">
      <c r="A12" s="1"/>
      <c r="B12" s="50">
        <f t="shared" si="0"/>
        <v>45298</v>
      </c>
      <c r="C12" s="6"/>
      <c r="D12" s="8"/>
      <c r="E12" s="3"/>
      <c r="F12" s="50">
        <f t="shared" si="1"/>
        <v>45329</v>
      </c>
      <c r="G12" s="6"/>
      <c r="H12" s="8"/>
      <c r="I12" s="3"/>
      <c r="J12" s="50">
        <f t="shared" si="2"/>
        <v>45358</v>
      </c>
      <c r="K12" s="6"/>
      <c r="L12" s="8"/>
      <c r="M12" s="3"/>
      <c r="N12" s="50">
        <f t="shared" si="3"/>
        <v>45389</v>
      </c>
      <c r="O12" s="6"/>
      <c r="P12" s="8"/>
      <c r="Q12" s="3"/>
      <c r="R12" s="50">
        <f t="shared" si="4"/>
        <v>45419</v>
      </c>
      <c r="S12" s="6"/>
      <c r="T12" s="8"/>
      <c r="U12" s="3"/>
      <c r="V12" s="50">
        <f t="shared" si="5"/>
        <v>45450</v>
      </c>
      <c r="W12" s="6"/>
      <c r="X12" s="8"/>
      <c r="Y12" s="1"/>
      <c r="Z12" s="50">
        <f t="shared" si="6"/>
        <v>45480</v>
      </c>
      <c r="AA12" s="6"/>
      <c r="AB12" s="8"/>
    </row>
    <row r="13" spans="1:28" s="4" customFormat="1" ht="20.399999999999999" customHeight="1" x14ac:dyDescent="0.3">
      <c r="A13" s="1"/>
      <c r="B13" s="50">
        <f t="shared" si="0"/>
        <v>45299</v>
      </c>
      <c r="C13" s="6"/>
      <c r="D13" s="8"/>
      <c r="E13" s="3"/>
      <c r="F13" s="50">
        <f t="shared" si="1"/>
        <v>45330</v>
      </c>
      <c r="G13" s="6"/>
      <c r="H13" s="8"/>
      <c r="I13" s="3"/>
      <c r="J13" s="50">
        <f t="shared" si="2"/>
        <v>45359</v>
      </c>
      <c r="K13" s="6"/>
      <c r="L13" s="8"/>
      <c r="M13" s="3"/>
      <c r="N13" s="50">
        <f t="shared" si="3"/>
        <v>45390</v>
      </c>
      <c r="O13" s="6"/>
      <c r="P13" s="8"/>
      <c r="Q13" s="3"/>
      <c r="R13" s="50">
        <f t="shared" si="4"/>
        <v>45420</v>
      </c>
      <c r="S13" s="6"/>
      <c r="T13" s="8"/>
      <c r="U13" s="3"/>
      <c r="V13" s="50">
        <f t="shared" si="5"/>
        <v>45451</v>
      </c>
      <c r="W13" s="6"/>
      <c r="X13" s="8"/>
      <c r="Y13" s="1"/>
      <c r="Z13" s="50">
        <f t="shared" si="6"/>
        <v>45481</v>
      </c>
      <c r="AA13" s="6"/>
      <c r="AB13" s="8"/>
    </row>
    <row r="14" spans="1:28" s="4" customFormat="1" ht="20.399999999999999" customHeight="1" x14ac:dyDescent="0.3">
      <c r="A14" s="1"/>
      <c r="B14" s="50">
        <f t="shared" si="0"/>
        <v>45300</v>
      </c>
      <c r="C14" s="6"/>
      <c r="D14" s="8"/>
      <c r="E14" s="3"/>
      <c r="F14" s="50">
        <f t="shared" si="1"/>
        <v>45331</v>
      </c>
      <c r="G14" s="6"/>
      <c r="H14" s="8"/>
      <c r="I14" s="3"/>
      <c r="J14" s="50">
        <f t="shared" si="2"/>
        <v>45360</v>
      </c>
      <c r="K14" s="6"/>
      <c r="L14" s="8"/>
      <c r="M14" s="3"/>
      <c r="N14" s="50">
        <f t="shared" si="3"/>
        <v>45391</v>
      </c>
      <c r="O14" s="6"/>
      <c r="P14" s="8"/>
      <c r="Q14" s="3"/>
      <c r="R14" s="50">
        <f t="shared" si="4"/>
        <v>45421</v>
      </c>
      <c r="S14" s="6"/>
      <c r="T14" s="8"/>
      <c r="U14" s="3"/>
      <c r="V14" s="50">
        <f t="shared" si="5"/>
        <v>45452</v>
      </c>
      <c r="W14" s="6"/>
      <c r="X14" s="8"/>
      <c r="Y14" s="1"/>
      <c r="Z14" s="50">
        <f t="shared" si="6"/>
        <v>45482</v>
      </c>
      <c r="AA14" s="6"/>
      <c r="AB14" s="8"/>
    </row>
    <row r="15" spans="1:28" s="4" customFormat="1" ht="20.399999999999999" customHeight="1" x14ac:dyDescent="0.3">
      <c r="A15" s="1"/>
      <c r="B15" s="50">
        <f t="shared" si="0"/>
        <v>45301</v>
      </c>
      <c r="C15" s="6"/>
      <c r="D15" s="8"/>
      <c r="E15" s="3"/>
      <c r="F15" s="50">
        <f t="shared" si="1"/>
        <v>45332</v>
      </c>
      <c r="G15" s="6"/>
      <c r="H15" s="8"/>
      <c r="I15" s="3"/>
      <c r="J15" s="50">
        <f t="shared" si="2"/>
        <v>45361</v>
      </c>
      <c r="K15" s="6"/>
      <c r="L15" s="8"/>
      <c r="M15" s="3"/>
      <c r="N15" s="50">
        <f t="shared" si="3"/>
        <v>45392</v>
      </c>
      <c r="O15" s="6"/>
      <c r="P15" s="8"/>
      <c r="Q15" s="3"/>
      <c r="R15" s="50">
        <f t="shared" si="4"/>
        <v>45422</v>
      </c>
      <c r="S15" s="6"/>
      <c r="T15" s="8"/>
      <c r="U15" s="3"/>
      <c r="V15" s="50">
        <f t="shared" si="5"/>
        <v>45453</v>
      </c>
      <c r="W15" s="6"/>
      <c r="X15" s="8"/>
      <c r="Y15" s="1"/>
      <c r="Z15" s="50">
        <f t="shared" si="6"/>
        <v>45483</v>
      </c>
      <c r="AA15" s="6"/>
      <c r="AB15" s="8"/>
    </row>
    <row r="16" spans="1:28" x14ac:dyDescent="0.3">
      <c r="B16" s="50">
        <f t="shared" si="0"/>
        <v>45302</v>
      </c>
      <c r="C16" s="6"/>
      <c r="D16" s="8"/>
      <c r="E16" s="3"/>
      <c r="F16" s="50">
        <f t="shared" si="1"/>
        <v>45333</v>
      </c>
      <c r="G16" s="6"/>
      <c r="H16" s="8"/>
      <c r="I16" s="3"/>
      <c r="J16" s="50">
        <f t="shared" si="2"/>
        <v>45362</v>
      </c>
      <c r="K16" s="6"/>
      <c r="L16" s="8"/>
      <c r="M16" s="3"/>
      <c r="N16" s="50">
        <f t="shared" si="3"/>
        <v>45393</v>
      </c>
      <c r="O16" s="6"/>
      <c r="P16" s="8"/>
      <c r="Q16" s="3"/>
      <c r="R16" s="50">
        <f t="shared" si="4"/>
        <v>45423</v>
      </c>
      <c r="S16" s="6"/>
      <c r="T16" s="8"/>
      <c r="U16" s="3"/>
      <c r="V16" s="50">
        <f t="shared" si="5"/>
        <v>45454</v>
      </c>
      <c r="W16" s="6"/>
      <c r="X16" s="8"/>
      <c r="Z16" s="50">
        <f t="shared" si="6"/>
        <v>45484</v>
      </c>
      <c r="AA16" s="6"/>
      <c r="AB16" s="8"/>
    </row>
    <row r="17" spans="2:28" x14ac:dyDescent="0.3">
      <c r="B17" s="50">
        <f t="shared" si="0"/>
        <v>45303</v>
      </c>
      <c r="C17" s="6"/>
      <c r="D17" s="8"/>
      <c r="E17" s="3"/>
      <c r="F17" s="50">
        <f t="shared" si="1"/>
        <v>45334</v>
      </c>
      <c r="G17" s="6"/>
      <c r="H17" s="8"/>
      <c r="I17" s="3"/>
      <c r="J17" s="50">
        <f t="shared" si="2"/>
        <v>45363</v>
      </c>
      <c r="K17" s="6"/>
      <c r="L17" s="8"/>
      <c r="M17" s="3"/>
      <c r="N17" s="50">
        <f t="shared" si="3"/>
        <v>45394</v>
      </c>
      <c r="O17" s="6"/>
      <c r="P17" s="8"/>
      <c r="Q17" s="3"/>
      <c r="R17" s="50">
        <f t="shared" si="4"/>
        <v>45424</v>
      </c>
      <c r="S17" s="6"/>
      <c r="T17" s="8"/>
      <c r="U17" s="3"/>
      <c r="V17" s="50">
        <f t="shared" si="5"/>
        <v>45455</v>
      </c>
      <c r="W17" s="6"/>
      <c r="X17" s="8"/>
      <c r="Z17" s="50">
        <f t="shared" si="6"/>
        <v>45485</v>
      </c>
      <c r="AA17" s="6"/>
      <c r="AB17" s="8"/>
    </row>
    <row r="18" spans="2:28" x14ac:dyDescent="0.3">
      <c r="B18" s="50">
        <f t="shared" si="0"/>
        <v>45304</v>
      </c>
      <c r="C18" s="6"/>
      <c r="D18" s="8"/>
      <c r="E18" s="3"/>
      <c r="F18" s="50">
        <f t="shared" si="1"/>
        <v>45335</v>
      </c>
      <c r="G18" s="6"/>
      <c r="H18" s="8"/>
      <c r="I18" s="3"/>
      <c r="J18" s="50">
        <f t="shared" si="2"/>
        <v>45364</v>
      </c>
      <c r="K18" s="6"/>
      <c r="L18" s="8"/>
      <c r="M18" s="3"/>
      <c r="N18" s="50">
        <f t="shared" si="3"/>
        <v>45395</v>
      </c>
      <c r="O18" s="6"/>
      <c r="P18" s="8"/>
      <c r="Q18" s="3"/>
      <c r="R18" s="50">
        <f t="shared" si="4"/>
        <v>45425</v>
      </c>
      <c r="S18" s="6"/>
      <c r="T18" s="8"/>
      <c r="U18" s="3"/>
      <c r="V18" s="50">
        <f t="shared" si="5"/>
        <v>45456</v>
      </c>
      <c r="W18" s="6"/>
      <c r="X18" s="8"/>
      <c r="Z18" s="50">
        <f t="shared" si="6"/>
        <v>45486</v>
      </c>
      <c r="AA18" s="6"/>
      <c r="AB18" s="8"/>
    </row>
    <row r="19" spans="2:28" x14ac:dyDescent="0.3">
      <c r="B19" s="50">
        <f t="shared" si="0"/>
        <v>45305</v>
      </c>
      <c r="C19" s="6"/>
      <c r="D19" s="8"/>
      <c r="E19" s="3"/>
      <c r="F19" s="50">
        <f t="shared" si="1"/>
        <v>45336</v>
      </c>
      <c r="G19" s="6"/>
      <c r="H19" s="8"/>
      <c r="I19" s="3"/>
      <c r="J19" s="50">
        <f t="shared" si="2"/>
        <v>45365</v>
      </c>
      <c r="K19" s="6"/>
      <c r="L19" s="8"/>
      <c r="M19" s="3"/>
      <c r="N19" s="50">
        <f t="shared" si="3"/>
        <v>45396</v>
      </c>
      <c r="O19" s="6"/>
      <c r="P19" s="8"/>
      <c r="Q19" s="3"/>
      <c r="R19" s="50">
        <f t="shared" si="4"/>
        <v>45426</v>
      </c>
      <c r="S19" s="6"/>
      <c r="T19" s="8"/>
      <c r="U19" s="3"/>
      <c r="V19" s="50">
        <f t="shared" si="5"/>
        <v>45457</v>
      </c>
      <c r="W19" s="6"/>
      <c r="X19" s="8"/>
      <c r="Z19" s="50">
        <f t="shared" si="6"/>
        <v>45487</v>
      </c>
      <c r="AA19" s="6"/>
      <c r="AB19" s="8"/>
    </row>
    <row r="20" spans="2:28" x14ac:dyDescent="0.3">
      <c r="B20" s="50">
        <f t="shared" si="0"/>
        <v>45306</v>
      </c>
      <c r="C20" s="6"/>
      <c r="D20" s="8"/>
      <c r="E20" s="3"/>
      <c r="F20" s="50">
        <f t="shared" si="1"/>
        <v>45337</v>
      </c>
      <c r="G20" s="6"/>
      <c r="H20" s="8"/>
      <c r="I20" s="3"/>
      <c r="J20" s="50">
        <f t="shared" si="2"/>
        <v>45366</v>
      </c>
      <c r="K20" s="6"/>
      <c r="L20" s="8"/>
      <c r="M20" s="3"/>
      <c r="N20" s="50">
        <f t="shared" si="3"/>
        <v>45397</v>
      </c>
      <c r="O20" s="6"/>
      <c r="P20" s="8"/>
      <c r="Q20" s="3"/>
      <c r="R20" s="50">
        <f t="shared" si="4"/>
        <v>45427</v>
      </c>
      <c r="S20" s="6"/>
      <c r="T20" s="8"/>
      <c r="U20" s="3"/>
      <c r="V20" s="50">
        <f t="shared" si="5"/>
        <v>45458</v>
      </c>
      <c r="W20" s="6"/>
      <c r="X20" s="8"/>
      <c r="Z20" s="50">
        <f t="shared" si="6"/>
        <v>45488</v>
      </c>
      <c r="AA20" s="6"/>
      <c r="AB20" s="8"/>
    </row>
    <row r="21" spans="2:28" x14ac:dyDescent="0.3">
      <c r="B21" s="50">
        <f t="shared" si="0"/>
        <v>45307</v>
      </c>
      <c r="C21" s="6"/>
      <c r="D21" s="8"/>
      <c r="E21" s="3"/>
      <c r="F21" s="50">
        <f t="shared" si="1"/>
        <v>45338</v>
      </c>
      <c r="G21" s="6"/>
      <c r="H21" s="8"/>
      <c r="I21" s="3"/>
      <c r="J21" s="50">
        <f t="shared" si="2"/>
        <v>45367</v>
      </c>
      <c r="K21" s="6"/>
      <c r="L21" s="8"/>
      <c r="M21" s="3"/>
      <c r="N21" s="50">
        <f t="shared" si="3"/>
        <v>45398</v>
      </c>
      <c r="O21" s="6"/>
      <c r="P21" s="8"/>
      <c r="Q21" s="3"/>
      <c r="R21" s="50">
        <f t="shared" si="4"/>
        <v>45428</v>
      </c>
      <c r="S21" s="6"/>
      <c r="T21" s="8"/>
      <c r="U21" s="3"/>
      <c r="V21" s="50">
        <f t="shared" si="5"/>
        <v>45459</v>
      </c>
      <c r="W21" s="6"/>
      <c r="X21" s="8"/>
      <c r="Z21" s="50">
        <f t="shared" si="6"/>
        <v>45489</v>
      </c>
      <c r="AA21" s="6"/>
      <c r="AB21" s="8"/>
    </row>
    <row r="22" spans="2:28" x14ac:dyDescent="0.3">
      <c r="B22" s="50">
        <f t="shared" si="0"/>
        <v>45308</v>
      </c>
      <c r="C22" s="6"/>
      <c r="D22" s="8"/>
      <c r="E22" s="3"/>
      <c r="F22" s="50">
        <f t="shared" si="1"/>
        <v>45339</v>
      </c>
      <c r="G22" s="6"/>
      <c r="H22" s="8"/>
      <c r="I22" s="3"/>
      <c r="J22" s="50">
        <f t="shared" si="2"/>
        <v>45368</v>
      </c>
      <c r="K22" s="6"/>
      <c r="L22" s="8"/>
      <c r="M22" s="3"/>
      <c r="N22" s="50">
        <f t="shared" si="3"/>
        <v>45399</v>
      </c>
      <c r="O22" s="6"/>
      <c r="P22" s="8"/>
      <c r="Q22" s="3"/>
      <c r="R22" s="50">
        <f t="shared" si="4"/>
        <v>45429</v>
      </c>
      <c r="S22" s="6"/>
      <c r="T22" s="8"/>
      <c r="U22" s="3"/>
      <c r="V22" s="50">
        <f t="shared" si="5"/>
        <v>45460</v>
      </c>
      <c r="W22" s="6"/>
      <c r="X22" s="8"/>
      <c r="Z22" s="50">
        <f t="shared" si="6"/>
        <v>45490</v>
      </c>
      <c r="AA22" s="6"/>
      <c r="AB22" s="8"/>
    </row>
    <row r="23" spans="2:28" x14ac:dyDescent="0.3">
      <c r="B23" s="50">
        <f t="shared" si="0"/>
        <v>45309</v>
      </c>
      <c r="C23" s="6"/>
      <c r="D23" s="8"/>
      <c r="E23" s="3"/>
      <c r="F23" s="50">
        <f t="shared" si="1"/>
        <v>45340</v>
      </c>
      <c r="G23" s="6"/>
      <c r="H23" s="8"/>
      <c r="I23" s="3"/>
      <c r="J23" s="50">
        <f t="shared" si="2"/>
        <v>45369</v>
      </c>
      <c r="K23" s="6"/>
      <c r="L23" s="8"/>
      <c r="M23" s="3"/>
      <c r="N23" s="50">
        <f t="shared" si="3"/>
        <v>45400</v>
      </c>
      <c r="O23" s="6"/>
      <c r="P23" s="8"/>
      <c r="Q23" s="3"/>
      <c r="R23" s="50">
        <f t="shared" si="4"/>
        <v>45430</v>
      </c>
      <c r="S23" s="6"/>
      <c r="T23" s="8"/>
      <c r="U23" s="3"/>
      <c r="V23" s="50">
        <f t="shared" si="5"/>
        <v>45461</v>
      </c>
      <c r="W23" s="6"/>
      <c r="X23" s="8"/>
      <c r="Z23" s="50">
        <f t="shared" si="6"/>
        <v>45491</v>
      </c>
      <c r="AA23" s="6"/>
      <c r="AB23" s="8"/>
    </row>
    <row r="24" spans="2:28" x14ac:dyDescent="0.3">
      <c r="B24" s="50">
        <f t="shared" si="0"/>
        <v>45310</v>
      </c>
      <c r="C24" s="6"/>
      <c r="D24" s="8"/>
      <c r="E24" s="3"/>
      <c r="F24" s="50">
        <f t="shared" si="1"/>
        <v>45341</v>
      </c>
      <c r="G24" s="6"/>
      <c r="H24" s="8"/>
      <c r="I24" s="3"/>
      <c r="J24" s="50">
        <f t="shared" si="2"/>
        <v>45370</v>
      </c>
      <c r="K24" s="6"/>
      <c r="L24" s="8"/>
      <c r="M24" s="3"/>
      <c r="N24" s="50">
        <f t="shared" si="3"/>
        <v>45401</v>
      </c>
      <c r="O24" s="6"/>
      <c r="P24" s="8"/>
      <c r="Q24" s="3"/>
      <c r="R24" s="50">
        <f t="shared" si="4"/>
        <v>45431</v>
      </c>
      <c r="S24" s="6"/>
      <c r="T24" s="8"/>
      <c r="U24" s="3"/>
      <c r="V24" s="50">
        <f t="shared" si="5"/>
        <v>45462</v>
      </c>
      <c r="W24" s="6"/>
      <c r="X24" s="8"/>
      <c r="Z24" s="50">
        <f t="shared" si="6"/>
        <v>45492</v>
      </c>
      <c r="AA24" s="6"/>
      <c r="AB24" s="8"/>
    </row>
    <row r="25" spans="2:28" x14ac:dyDescent="0.3">
      <c r="B25" s="50">
        <f t="shared" si="0"/>
        <v>45311</v>
      </c>
      <c r="C25" s="6"/>
      <c r="D25" s="8"/>
      <c r="E25" s="3"/>
      <c r="F25" s="50">
        <f t="shared" si="1"/>
        <v>45342</v>
      </c>
      <c r="G25" s="6"/>
      <c r="H25" s="8"/>
      <c r="I25" s="3"/>
      <c r="J25" s="50">
        <f t="shared" si="2"/>
        <v>45371</v>
      </c>
      <c r="K25" s="6"/>
      <c r="L25" s="8"/>
      <c r="M25" s="3"/>
      <c r="N25" s="50">
        <f t="shared" si="3"/>
        <v>45402</v>
      </c>
      <c r="O25" s="6"/>
      <c r="P25" s="8"/>
      <c r="Q25" s="3"/>
      <c r="R25" s="50">
        <f t="shared" si="4"/>
        <v>45432</v>
      </c>
      <c r="S25" s="6"/>
      <c r="T25" s="8"/>
      <c r="U25" s="3"/>
      <c r="V25" s="50">
        <f t="shared" si="5"/>
        <v>45463</v>
      </c>
      <c r="W25" s="6"/>
      <c r="X25" s="8"/>
      <c r="Z25" s="50">
        <f t="shared" si="6"/>
        <v>45493</v>
      </c>
      <c r="AA25" s="6"/>
      <c r="AB25" s="8"/>
    </row>
    <row r="26" spans="2:28" x14ac:dyDescent="0.3">
      <c r="B26" s="50">
        <f t="shared" si="0"/>
        <v>45312</v>
      </c>
      <c r="C26" s="6"/>
      <c r="D26" s="8"/>
      <c r="E26" s="3"/>
      <c r="F26" s="50">
        <f t="shared" si="1"/>
        <v>45343</v>
      </c>
      <c r="G26" s="6"/>
      <c r="H26" s="8"/>
      <c r="I26" s="3"/>
      <c r="J26" s="50">
        <f t="shared" si="2"/>
        <v>45372</v>
      </c>
      <c r="K26" s="6"/>
      <c r="L26" s="8"/>
      <c r="M26" s="3"/>
      <c r="N26" s="50">
        <f t="shared" si="3"/>
        <v>45403</v>
      </c>
      <c r="O26" s="6"/>
      <c r="P26" s="8"/>
      <c r="Q26" s="3"/>
      <c r="R26" s="50">
        <f t="shared" si="4"/>
        <v>45433</v>
      </c>
      <c r="S26" s="6"/>
      <c r="T26" s="8"/>
      <c r="U26" s="3"/>
      <c r="V26" s="50">
        <f t="shared" si="5"/>
        <v>45464</v>
      </c>
      <c r="W26" s="6"/>
      <c r="X26" s="8"/>
      <c r="Z26" s="50">
        <f t="shared" si="6"/>
        <v>45494</v>
      </c>
      <c r="AA26" s="6"/>
      <c r="AB26" s="8"/>
    </row>
    <row r="27" spans="2:28" x14ac:dyDescent="0.3">
      <c r="B27" s="50">
        <f t="shared" si="0"/>
        <v>45313</v>
      </c>
      <c r="C27" s="6"/>
      <c r="D27" s="8"/>
      <c r="E27" s="3"/>
      <c r="F27" s="50">
        <f t="shared" si="1"/>
        <v>45344</v>
      </c>
      <c r="G27" s="6"/>
      <c r="H27" s="8"/>
      <c r="I27" s="3"/>
      <c r="J27" s="50">
        <f t="shared" si="2"/>
        <v>45373</v>
      </c>
      <c r="K27" s="6"/>
      <c r="L27" s="8"/>
      <c r="M27" s="3"/>
      <c r="N27" s="50">
        <f t="shared" si="3"/>
        <v>45404</v>
      </c>
      <c r="O27" s="6"/>
      <c r="P27" s="8"/>
      <c r="Q27" s="3"/>
      <c r="R27" s="50">
        <f t="shared" si="4"/>
        <v>45434</v>
      </c>
      <c r="S27" s="6"/>
      <c r="T27" s="8"/>
      <c r="U27" s="3"/>
      <c r="V27" s="50">
        <f t="shared" si="5"/>
        <v>45465</v>
      </c>
      <c r="W27" s="6"/>
      <c r="X27" s="8"/>
      <c r="Z27" s="50">
        <f t="shared" si="6"/>
        <v>45495</v>
      </c>
      <c r="AA27" s="6"/>
      <c r="AB27" s="8"/>
    </row>
    <row r="28" spans="2:28" x14ac:dyDescent="0.3">
      <c r="B28" s="50">
        <f t="shared" si="0"/>
        <v>45314</v>
      </c>
      <c r="C28" s="6"/>
      <c r="D28" s="8"/>
      <c r="E28" s="3"/>
      <c r="F28" s="50">
        <f t="shared" si="1"/>
        <v>45345</v>
      </c>
      <c r="G28" s="6"/>
      <c r="H28" s="8"/>
      <c r="I28" s="3"/>
      <c r="J28" s="50">
        <f t="shared" si="2"/>
        <v>45374</v>
      </c>
      <c r="K28" s="6"/>
      <c r="L28" s="8"/>
      <c r="M28" s="3"/>
      <c r="N28" s="50">
        <f t="shared" si="3"/>
        <v>45405</v>
      </c>
      <c r="O28" s="6"/>
      <c r="P28" s="8"/>
      <c r="Q28" s="3"/>
      <c r="R28" s="50">
        <f t="shared" si="4"/>
        <v>45435</v>
      </c>
      <c r="S28" s="6"/>
      <c r="T28" s="8"/>
      <c r="U28" s="3"/>
      <c r="V28" s="50">
        <f t="shared" si="5"/>
        <v>45466</v>
      </c>
      <c r="W28" s="6"/>
      <c r="X28" s="8"/>
      <c r="Z28" s="50">
        <f t="shared" si="6"/>
        <v>45496</v>
      </c>
      <c r="AA28" s="6"/>
      <c r="AB28" s="8"/>
    </row>
    <row r="29" spans="2:28" x14ac:dyDescent="0.3">
      <c r="B29" s="50">
        <f t="shared" si="0"/>
        <v>45315</v>
      </c>
      <c r="C29" s="6"/>
      <c r="D29" s="8"/>
      <c r="E29" s="3"/>
      <c r="F29" s="50">
        <f t="shared" si="1"/>
        <v>45346</v>
      </c>
      <c r="G29" s="6"/>
      <c r="H29" s="8"/>
      <c r="I29" s="3"/>
      <c r="J29" s="50">
        <f t="shared" si="2"/>
        <v>45375</v>
      </c>
      <c r="K29" s="6"/>
      <c r="L29" s="8"/>
      <c r="M29" s="3"/>
      <c r="N29" s="50">
        <f t="shared" si="3"/>
        <v>45406</v>
      </c>
      <c r="O29" s="6"/>
      <c r="P29" s="8"/>
      <c r="Q29" s="3"/>
      <c r="R29" s="50">
        <f t="shared" si="4"/>
        <v>45436</v>
      </c>
      <c r="S29" s="6"/>
      <c r="T29" s="8"/>
      <c r="U29" s="3"/>
      <c r="V29" s="50">
        <f t="shared" si="5"/>
        <v>45467</v>
      </c>
      <c r="W29" s="6"/>
      <c r="X29" s="8"/>
      <c r="Z29" s="50">
        <f t="shared" si="6"/>
        <v>45497</v>
      </c>
      <c r="AA29" s="6"/>
      <c r="AB29" s="8"/>
    </row>
    <row r="30" spans="2:28" x14ac:dyDescent="0.3">
      <c r="B30" s="50">
        <f t="shared" si="0"/>
        <v>45316</v>
      </c>
      <c r="C30" s="6"/>
      <c r="D30" s="8"/>
      <c r="E30" s="3"/>
      <c r="F30" s="50">
        <f t="shared" si="1"/>
        <v>45347</v>
      </c>
      <c r="G30" s="6"/>
      <c r="H30" s="8"/>
      <c r="I30" s="3"/>
      <c r="J30" s="50">
        <f t="shared" si="2"/>
        <v>45376</v>
      </c>
      <c r="K30" s="6"/>
      <c r="L30" s="8"/>
      <c r="M30" s="3"/>
      <c r="N30" s="50">
        <f t="shared" si="3"/>
        <v>45407</v>
      </c>
      <c r="O30" s="6"/>
      <c r="P30" s="8"/>
      <c r="Q30" s="3"/>
      <c r="R30" s="50">
        <f t="shared" si="4"/>
        <v>45437</v>
      </c>
      <c r="S30" s="6"/>
      <c r="T30" s="8"/>
      <c r="U30" s="3"/>
      <c r="V30" s="50">
        <f t="shared" si="5"/>
        <v>45468</v>
      </c>
      <c r="W30" s="6"/>
      <c r="X30" s="8"/>
      <c r="Z30" s="50">
        <f t="shared" si="6"/>
        <v>45498</v>
      </c>
      <c r="AA30" s="6"/>
      <c r="AB30" s="8"/>
    </row>
    <row r="31" spans="2:28" x14ac:dyDescent="0.3">
      <c r="B31" s="50">
        <f t="shared" si="0"/>
        <v>45317</v>
      </c>
      <c r="C31" s="6"/>
      <c r="D31" s="8"/>
      <c r="E31" s="3"/>
      <c r="F31" s="50">
        <f t="shared" si="1"/>
        <v>45348</v>
      </c>
      <c r="G31" s="6"/>
      <c r="H31" s="8"/>
      <c r="I31" s="3"/>
      <c r="J31" s="50">
        <f t="shared" si="2"/>
        <v>45377</v>
      </c>
      <c r="K31" s="6"/>
      <c r="L31" s="8"/>
      <c r="M31" s="3"/>
      <c r="N31" s="50">
        <f t="shared" si="3"/>
        <v>45408</v>
      </c>
      <c r="O31" s="6"/>
      <c r="P31" s="8"/>
      <c r="Q31" s="3"/>
      <c r="R31" s="50">
        <f t="shared" si="4"/>
        <v>45438</v>
      </c>
      <c r="S31" s="6"/>
      <c r="T31" s="8"/>
      <c r="U31" s="3"/>
      <c r="V31" s="50">
        <f t="shared" si="5"/>
        <v>45469</v>
      </c>
      <c r="W31" s="6"/>
      <c r="X31" s="8"/>
      <c r="Z31" s="50">
        <f t="shared" si="6"/>
        <v>45499</v>
      </c>
      <c r="AA31" s="6"/>
      <c r="AB31" s="8"/>
    </row>
    <row r="32" spans="2:28" x14ac:dyDescent="0.3">
      <c r="B32" s="50">
        <f t="shared" si="0"/>
        <v>45318</v>
      </c>
      <c r="C32" s="6"/>
      <c r="D32" s="8"/>
      <c r="E32" s="3"/>
      <c r="F32" s="50">
        <f t="shared" si="1"/>
        <v>45349</v>
      </c>
      <c r="G32" s="6"/>
      <c r="H32" s="8"/>
      <c r="I32" s="3"/>
      <c r="J32" s="50">
        <f t="shared" si="2"/>
        <v>45378</v>
      </c>
      <c r="K32" s="6"/>
      <c r="L32" s="8"/>
      <c r="M32" s="3"/>
      <c r="N32" s="50">
        <f t="shared" si="3"/>
        <v>45409</v>
      </c>
      <c r="O32" s="6"/>
      <c r="P32" s="8"/>
      <c r="Q32" s="3"/>
      <c r="R32" s="50">
        <f t="shared" si="4"/>
        <v>45439</v>
      </c>
      <c r="S32" s="6"/>
      <c r="T32" s="8"/>
      <c r="U32" s="3"/>
      <c r="V32" s="50">
        <f t="shared" si="5"/>
        <v>45470</v>
      </c>
      <c r="W32" s="6"/>
      <c r="X32" s="8"/>
      <c r="Z32" s="50">
        <f t="shared" si="6"/>
        <v>45500</v>
      </c>
      <c r="AA32" s="6"/>
      <c r="AB32" s="8"/>
    </row>
    <row r="33" spans="2:28" x14ac:dyDescent="0.3">
      <c r="B33" s="50">
        <f t="shared" si="0"/>
        <v>45319</v>
      </c>
      <c r="C33" s="6"/>
      <c r="D33" s="8"/>
      <c r="E33" s="3"/>
      <c r="F33" s="50">
        <f t="shared" si="1"/>
        <v>45350</v>
      </c>
      <c r="G33" s="6"/>
      <c r="H33" s="8"/>
      <c r="I33" s="3"/>
      <c r="J33" s="50">
        <f t="shared" si="2"/>
        <v>45379</v>
      </c>
      <c r="K33" s="6"/>
      <c r="L33" s="8"/>
      <c r="M33" s="3"/>
      <c r="N33" s="50">
        <f t="shared" si="3"/>
        <v>45410</v>
      </c>
      <c r="O33" s="6"/>
      <c r="P33" s="8"/>
      <c r="Q33" s="3"/>
      <c r="R33" s="50">
        <f t="shared" si="4"/>
        <v>45440</v>
      </c>
      <c r="S33" s="6"/>
      <c r="T33" s="8"/>
      <c r="U33" s="3"/>
      <c r="V33" s="50">
        <f t="shared" si="5"/>
        <v>45471</v>
      </c>
      <c r="W33" s="6"/>
      <c r="X33" s="8"/>
      <c r="Z33" s="50">
        <f t="shared" si="6"/>
        <v>45501</v>
      </c>
      <c r="AA33" s="6"/>
      <c r="AB33" s="8"/>
    </row>
    <row r="34" spans="2:28" x14ac:dyDescent="0.3">
      <c r="B34" s="50">
        <f t="shared" si="0"/>
        <v>45320</v>
      </c>
      <c r="C34" s="6"/>
      <c r="D34" s="8"/>
      <c r="E34" s="3"/>
      <c r="F34" s="50">
        <f t="shared" si="1"/>
        <v>45351</v>
      </c>
      <c r="G34" s="6"/>
      <c r="H34" s="8"/>
      <c r="I34" s="3"/>
      <c r="J34" s="50">
        <f t="shared" si="2"/>
        <v>45380</v>
      </c>
      <c r="K34" s="6"/>
      <c r="L34" s="8"/>
      <c r="M34" s="3"/>
      <c r="N34" s="50">
        <f t="shared" si="3"/>
        <v>45411</v>
      </c>
      <c r="O34" s="6"/>
      <c r="P34" s="8"/>
      <c r="Q34" s="3"/>
      <c r="R34" s="50">
        <f t="shared" si="4"/>
        <v>45441</v>
      </c>
      <c r="S34" s="6"/>
      <c r="T34" s="8"/>
      <c r="U34" s="3"/>
      <c r="V34" s="50">
        <f t="shared" si="5"/>
        <v>45472</v>
      </c>
      <c r="W34" s="6"/>
      <c r="X34" s="8"/>
      <c r="Z34" s="50">
        <f t="shared" si="6"/>
        <v>45502</v>
      </c>
      <c r="AA34" s="6"/>
      <c r="AB34" s="8"/>
    </row>
    <row r="35" spans="2:28" x14ac:dyDescent="0.3">
      <c r="B35" s="50">
        <f t="shared" si="0"/>
        <v>45321</v>
      </c>
      <c r="C35" s="6"/>
      <c r="D35" s="8"/>
      <c r="E35" s="3"/>
      <c r="F35" s="50">
        <f t="shared" si="1"/>
        <v>45352</v>
      </c>
      <c r="G35" s="6"/>
      <c r="H35" s="8"/>
      <c r="I35" s="3"/>
      <c r="J35" s="50">
        <f t="shared" si="2"/>
        <v>45381</v>
      </c>
      <c r="K35" s="6"/>
      <c r="L35" s="8"/>
      <c r="M35" s="3"/>
      <c r="N35" s="50">
        <f t="shared" si="3"/>
        <v>45412</v>
      </c>
      <c r="O35" s="6"/>
      <c r="P35" s="8"/>
      <c r="Q35" s="3"/>
      <c r="R35" s="50">
        <f t="shared" si="4"/>
        <v>45442</v>
      </c>
      <c r="S35" s="6"/>
      <c r="T35" s="8"/>
      <c r="U35" s="3"/>
      <c r="V35" s="50">
        <f t="shared" si="5"/>
        <v>45473</v>
      </c>
      <c r="W35" s="6"/>
      <c r="X35" s="8"/>
      <c r="Z35" s="50">
        <f t="shared" si="6"/>
        <v>45503</v>
      </c>
      <c r="AA35" s="6"/>
      <c r="AB35" s="8"/>
    </row>
    <row r="36" spans="2:28" x14ac:dyDescent="0.3">
      <c r="B36" s="88">
        <f t="shared" si="0"/>
        <v>45322</v>
      </c>
      <c r="C36" s="89"/>
      <c r="D36" s="8"/>
      <c r="F36" s="88">
        <f t="shared" si="1"/>
        <v>45353</v>
      </c>
      <c r="G36" s="89"/>
      <c r="H36" s="8"/>
      <c r="J36" s="88">
        <f t="shared" si="2"/>
        <v>45382</v>
      </c>
      <c r="K36" s="89"/>
      <c r="L36" s="8"/>
      <c r="N36" s="88">
        <f t="shared" si="3"/>
        <v>45413</v>
      </c>
      <c r="O36" s="89"/>
      <c r="P36" s="8"/>
      <c r="R36" s="88">
        <f t="shared" si="4"/>
        <v>45443</v>
      </c>
      <c r="S36" s="89"/>
      <c r="T36" s="8"/>
      <c r="V36" s="88">
        <f t="shared" si="5"/>
        <v>45474</v>
      </c>
      <c r="W36" s="89"/>
      <c r="X36" s="8"/>
      <c r="Z36" s="88">
        <f t="shared" si="6"/>
        <v>45504</v>
      </c>
      <c r="AA36" s="89"/>
      <c r="AB36" s="8"/>
    </row>
    <row r="37" spans="2:28" ht="15" thickBot="1" x14ac:dyDescent="0.35">
      <c r="C37" s="72"/>
      <c r="G37" s="72"/>
      <c r="K37" s="72"/>
      <c r="O37" s="72"/>
      <c r="S37" s="72"/>
      <c r="W37" s="72"/>
      <c r="Z37" s="45"/>
      <c r="AA37" s="72"/>
    </row>
    <row r="38" spans="2:28" ht="15" thickTop="1" x14ac:dyDescent="0.3">
      <c r="B38" s="53"/>
      <c r="C38" s="1">
        <f>SUM(C6:C36)</f>
        <v>0</v>
      </c>
      <c r="G38" s="1">
        <f>SUM(G6:G36)</f>
        <v>0</v>
      </c>
      <c r="K38" s="1">
        <f>SUM(K6:K36)</f>
        <v>0</v>
      </c>
      <c r="O38" s="1">
        <f>SUM(O6:O36)</f>
        <v>0</v>
      </c>
      <c r="S38" s="1">
        <f>SUM(S6:S36)</f>
        <v>0</v>
      </c>
      <c r="W38" s="1">
        <f>SUM(W6:W36)</f>
        <v>0</v>
      </c>
      <c r="Z38" s="45"/>
      <c r="AA38" s="1">
        <f>SUM(AA6:AA36)</f>
        <v>0</v>
      </c>
    </row>
  </sheetData>
  <sheetProtection algorithmName="SHA-512" hashValue="Uhx6mxZfK/fQCqTAJ6n5TmPhyl6zXKMmAimd/t9beDey+KHFOfYav76vDrYOVdpGL+mIAcHt2CtzuWnTKvREMg==" saltValue="kehpgxg1wTMLSDvBG0XPiA==" spinCount="100000" sheet="1" objects="1" scenarios="1" selectLockedCells="1"/>
  <mergeCells count="7">
    <mergeCell ref="AA4:AB4"/>
    <mergeCell ref="W4:X4"/>
    <mergeCell ref="C4:D4"/>
    <mergeCell ref="G4:H4"/>
    <mergeCell ref="K4:L4"/>
    <mergeCell ref="O4:P4"/>
    <mergeCell ref="S4:T4"/>
  </mergeCells>
  <conditionalFormatting sqref="B6">
    <cfRule type="expression" dxfId="104" priority="188" stopIfTrue="1">
      <formula>WEEKDAY(INDIRECT(ADDRESS(ROW(),COLUMN(),4)),2)&gt;5</formula>
    </cfRule>
    <cfRule type="expression" dxfId="103" priority="187" stopIfTrue="1">
      <formula>WEEKDAY(INDIRECT(ADDRESS(ROW(),COLUMN(),4)),2)&lt;=5</formula>
    </cfRule>
  </conditionalFormatting>
  <conditionalFormatting sqref="B7:B36">
    <cfRule type="expression" dxfId="102" priority="191" stopIfTrue="1">
      <formula>WEEKDAY(INDIRECT(ADDRESS(ROW(),COLUMN(),4)),2)&gt;5</formula>
    </cfRule>
    <cfRule type="expression" dxfId="101" priority="190" stopIfTrue="1">
      <formula>WEEKDAY(INDIRECT(ADDRESS(ROW(),COLUMN(),4)),2)&lt;=5</formula>
    </cfRule>
    <cfRule type="expression" dxfId="100" priority="189" stopIfTrue="1">
      <formula>MONTH(INDIRECT(ADDRESS(ROW(),COLUMN(),4)))-MONTH(INDIRECT(ADDRESS(6,COLUMN(),4)))</formula>
    </cfRule>
  </conditionalFormatting>
  <conditionalFormatting sqref="C6">
    <cfRule type="expression" dxfId="99" priority="403" stopIfTrue="1">
      <formula>WEEKDAY(INDIRECT(ADDRESS(ROW(),COLUMN()-1,4)),2)&gt;5</formula>
    </cfRule>
    <cfRule type="expression" dxfId="98" priority="402" stopIfTrue="1">
      <formula>WEEKDAY(INDIRECT(ADDRESS(ROW(),COLUMN()-1,4)),2)&lt;=5</formula>
    </cfRule>
  </conditionalFormatting>
  <conditionalFormatting sqref="C7:C36">
    <cfRule type="expression" dxfId="97" priority="404" stopIfTrue="1">
      <formula>MONTH(INDIRECT(ADDRESS(ROW(),COLUMN()-1,4)))-MONTH(INDIRECT(ADDRESS(6,COLUMN()-1,4)))</formula>
    </cfRule>
    <cfRule type="expression" dxfId="96" priority="415" stopIfTrue="1">
      <formula>WEEKDAY(INDIRECT(ADDRESS(ROW(),COLUMN()-1,4)),2)&lt;=5</formula>
    </cfRule>
    <cfRule type="expression" dxfId="95" priority="422" stopIfTrue="1">
      <formula>WEEKDAY(INDIRECT(ADDRESS(ROW(),COLUMN()-1,4)),2)&gt;5</formula>
    </cfRule>
  </conditionalFormatting>
  <conditionalFormatting sqref="D6">
    <cfRule type="expression" dxfId="94" priority="294" stopIfTrue="1">
      <formula>WEEKDAY(INDIRECT(ADDRESS(ROW(),COLUMN()-2,4)),2)&lt;=5</formula>
    </cfRule>
    <cfRule type="expression" dxfId="93" priority="293" stopIfTrue="1">
      <formula>WEEKDAY(INDIRECT(ADDRESS(ROW(),COLUMN()-2,4)),2)&gt;5</formula>
    </cfRule>
  </conditionalFormatting>
  <conditionalFormatting sqref="D7:D36">
    <cfRule type="expression" dxfId="92" priority="194" stopIfTrue="1">
      <formula>WEEKDAY(INDIRECT(ADDRESS(ROW(),COLUMN()-2,4)),2)&lt;=5</formula>
    </cfRule>
    <cfRule type="expression" dxfId="91" priority="193" stopIfTrue="1">
      <formula>WEEKDAY(INDIRECT(ADDRESS(ROW(),COLUMN()-2,4)),2)&gt;5</formula>
    </cfRule>
    <cfRule type="expression" dxfId="90" priority="192" stopIfTrue="1">
      <formula>MONTH(INDIRECT(ADDRESS(ROW(),COLUMN()-2,4)))-MONTH(INDIRECT(ADDRESS(6,COLUMN()-2,4)))</formula>
    </cfRule>
  </conditionalFormatting>
  <conditionalFormatting sqref="F6">
    <cfRule type="expression" dxfId="89" priority="95" stopIfTrue="1">
      <formula>WEEKDAY(INDIRECT(ADDRESS(ROW(),COLUMN(),4)),2)&gt;5</formula>
    </cfRule>
    <cfRule type="expression" dxfId="88" priority="94" stopIfTrue="1">
      <formula>WEEKDAY(INDIRECT(ADDRESS(ROW(),COLUMN(),4)),2)&lt;=5</formula>
    </cfRule>
  </conditionalFormatting>
  <conditionalFormatting sqref="F7:F36">
    <cfRule type="expression" dxfId="87" priority="96" stopIfTrue="1">
      <formula>MONTH(INDIRECT(ADDRESS(ROW(),COLUMN(),4)))-MONTH(INDIRECT(ADDRESS(6,COLUMN(),4)))</formula>
    </cfRule>
    <cfRule type="expression" dxfId="86" priority="97" stopIfTrue="1">
      <formula>WEEKDAY(INDIRECT(ADDRESS(ROW(),COLUMN(),4)),2)&lt;=5</formula>
    </cfRule>
    <cfRule type="expression" dxfId="85" priority="98" stopIfTrue="1">
      <formula>WEEKDAY(INDIRECT(ADDRESS(ROW(),COLUMN(),4)),2)&gt;5</formula>
    </cfRule>
  </conditionalFormatting>
  <conditionalFormatting sqref="G6">
    <cfRule type="expression" dxfId="84" priority="107" stopIfTrue="1">
      <formula>WEEKDAY(INDIRECT(ADDRESS(ROW(),COLUMN()-1,4)),2)&lt;=5</formula>
    </cfRule>
    <cfRule type="expression" dxfId="83" priority="108" stopIfTrue="1">
      <formula>WEEKDAY(INDIRECT(ADDRESS(ROW(),COLUMN()-1,4)),2)&gt;5</formula>
    </cfRule>
  </conditionalFormatting>
  <conditionalFormatting sqref="G7:G36">
    <cfRule type="expression" dxfId="82" priority="110" stopIfTrue="1">
      <formula>WEEKDAY(INDIRECT(ADDRESS(ROW(),COLUMN()-1,4)),2)&lt;=5</formula>
    </cfRule>
    <cfRule type="expression" dxfId="81" priority="109" stopIfTrue="1">
      <formula>MONTH(INDIRECT(ADDRESS(ROW(),COLUMN()-1,4)))-MONTH(INDIRECT(ADDRESS(6,COLUMN()-1,4)))</formula>
    </cfRule>
    <cfRule type="expression" dxfId="80" priority="111" stopIfTrue="1">
      <formula>WEEKDAY(INDIRECT(ADDRESS(ROW(),COLUMN()-1,4)),2)&gt;5</formula>
    </cfRule>
  </conditionalFormatting>
  <conditionalFormatting sqref="H6">
    <cfRule type="expression" dxfId="79" priority="103" stopIfTrue="1">
      <formula>WEEKDAY(INDIRECT(ADDRESS(ROW(),COLUMN()-2,4)),2)&lt;=5</formula>
    </cfRule>
    <cfRule type="expression" dxfId="78" priority="102" stopIfTrue="1">
      <formula>WEEKDAY(INDIRECT(ADDRESS(ROW(),COLUMN()-2,4)),2)&gt;5</formula>
    </cfRule>
  </conditionalFormatting>
  <conditionalFormatting sqref="H7:H36">
    <cfRule type="expression" dxfId="77" priority="101" stopIfTrue="1">
      <formula>WEEKDAY(INDIRECT(ADDRESS(ROW(),COLUMN()-2,4)),2)&lt;=5</formula>
    </cfRule>
    <cfRule type="expression" dxfId="76" priority="100" stopIfTrue="1">
      <formula>WEEKDAY(INDIRECT(ADDRESS(ROW(),COLUMN()-2,4)),2)&gt;5</formula>
    </cfRule>
    <cfRule type="expression" dxfId="75" priority="99" stopIfTrue="1">
      <formula>MONTH(INDIRECT(ADDRESS(ROW(),COLUMN()-2,4)))-MONTH(INDIRECT(ADDRESS(6,COLUMN()-2,4)))</formula>
    </cfRule>
  </conditionalFormatting>
  <conditionalFormatting sqref="J6">
    <cfRule type="expression" dxfId="74" priority="76" stopIfTrue="1">
      <formula>WEEKDAY(INDIRECT(ADDRESS(ROW(),COLUMN(),4)),2)&lt;=5</formula>
    </cfRule>
    <cfRule type="expression" dxfId="73" priority="77" stopIfTrue="1">
      <formula>WEEKDAY(INDIRECT(ADDRESS(ROW(),COLUMN(),4)),2)&gt;5</formula>
    </cfRule>
  </conditionalFormatting>
  <conditionalFormatting sqref="J7:J36">
    <cfRule type="expression" dxfId="72" priority="20" stopIfTrue="1">
      <formula>WEEKDAY(INDIRECT(ADDRESS(ROW(),COLUMN(),4)),2)&lt;=5</formula>
    </cfRule>
    <cfRule type="expression" dxfId="71" priority="19" stopIfTrue="1">
      <formula>MONTH(INDIRECT(ADDRESS(ROW(),COLUMN(),4)))-MONTH(INDIRECT(ADDRESS(6,COLUMN(),4)))</formula>
    </cfRule>
    <cfRule type="expression" dxfId="70" priority="21" stopIfTrue="1">
      <formula>WEEKDAY(INDIRECT(ADDRESS(ROW(),COLUMN(),4)),2)&gt;5</formula>
    </cfRule>
  </conditionalFormatting>
  <conditionalFormatting sqref="K6">
    <cfRule type="expression" dxfId="69" priority="90" stopIfTrue="1">
      <formula>WEEKDAY(INDIRECT(ADDRESS(ROW(),COLUMN()-1,4)),2)&gt;5</formula>
    </cfRule>
    <cfRule type="expression" dxfId="68" priority="89" stopIfTrue="1">
      <formula>WEEKDAY(INDIRECT(ADDRESS(ROW(),COLUMN()-1,4)),2)&lt;=5</formula>
    </cfRule>
  </conditionalFormatting>
  <conditionalFormatting sqref="K7:K36">
    <cfRule type="expression" dxfId="67" priority="92" stopIfTrue="1">
      <formula>WEEKDAY(INDIRECT(ADDRESS(ROW(),COLUMN()-1,4)),2)&lt;=5</formula>
    </cfRule>
    <cfRule type="expression" dxfId="66" priority="91" stopIfTrue="1">
      <formula>MONTH(INDIRECT(ADDRESS(ROW(),COLUMN()-1,4)))-MONTH(INDIRECT(ADDRESS(6,COLUMN()-1,4)))</formula>
    </cfRule>
    <cfRule type="expression" dxfId="65" priority="93" stopIfTrue="1">
      <formula>WEEKDAY(INDIRECT(ADDRESS(ROW(),COLUMN()-1,4)),2)&gt;5</formula>
    </cfRule>
  </conditionalFormatting>
  <conditionalFormatting sqref="L6">
    <cfRule type="expression" dxfId="64" priority="85" stopIfTrue="1">
      <formula>WEEKDAY(INDIRECT(ADDRESS(ROW(),COLUMN()-2,4)),2)&lt;=5</formula>
    </cfRule>
    <cfRule type="expression" dxfId="63" priority="84" stopIfTrue="1">
      <formula>WEEKDAY(INDIRECT(ADDRESS(ROW(),COLUMN()-2,4)),2)&gt;5</formula>
    </cfRule>
  </conditionalFormatting>
  <conditionalFormatting sqref="L7:L36">
    <cfRule type="expression" dxfId="62" priority="81" stopIfTrue="1">
      <formula>MONTH(INDIRECT(ADDRESS(ROW(),COLUMN()-2,4)))-MONTH(INDIRECT(ADDRESS(6,COLUMN()-2,4)))</formula>
    </cfRule>
    <cfRule type="expression" dxfId="61" priority="83" stopIfTrue="1">
      <formula>WEEKDAY(INDIRECT(ADDRESS(ROW(),COLUMN()-2,4)),2)&lt;=5</formula>
    </cfRule>
    <cfRule type="expression" dxfId="60" priority="82" stopIfTrue="1">
      <formula>WEEKDAY(INDIRECT(ADDRESS(ROW(),COLUMN()-2,4)),2)&gt;5</formula>
    </cfRule>
  </conditionalFormatting>
  <conditionalFormatting sqref="N6">
    <cfRule type="expression" dxfId="59" priority="59" stopIfTrue="1">
      <formula>WEEKDAY(INDIRECT(ADDRESS(ROW(),COLUMN(),4)),2)&gt;5</formula>
    </cfRule>
    <cfRule type="expression" dxfId="58" priority="58" stopIfTrue="1">
      <formula>WEEKDAY(INDIRECT(ADDRESS(ROW(),COLUMN(),4)),2)&lt;=5</formula>
    </cfRule>
  </conditionalFormatting>
  <conditionalFormatting sqref="N7:N36">
    <cfRule type="expression" dxfId="57" priority="60" stopIfTrue="1">
      <formula>MONTH(INDIRECT(ADDRESS(ROW(),COLUMN(),4)))-MONTH(INDIRECT(ADDRESS(6,COLUMN(),4)))</formula>
    </cfRule>
    <cfRule type="expression" dxfId="56" priority="61" stopIfTrue="1">
      <formula>WEEKDAY(INDIRECT(ADDRESS(ROW(),COLUMN(),4)),2)&lt;=5</formula>
    </cfRule>
    <cfRule type="expression" dxfId="55" priority="62" stopIfTrue="1">
      <formula>WEEKDAY(INDIRECT(ADDRESS(ROW(),COLUMN(),4)),2)&gt;5</formula>
    </cfRule>
  </conditionalFormatting>
  <conditionalFormatting sqref="O6">
    <cfRule type="expression" dxfId="54" priority="71" stopIfTrue="1">
      <formula>WEEKDAY(INDIRECT(ADDRESS(ROW(),COLUMN()-1,4)),2)&lt;=5</formula>
    </cfRule>
    <cfRule type="expression" dxfId="53" priority="72" stopIfTrue="1">
      <formula>WEEKDAY(INDIRECT(ADDRESS(ROW(),COLUMN()-1,4)),2)&gt;5</formula>
    </cfRule>
  </conditionalFormatting>
  <conditionalFormatting sqref="O7:O36">
    <cfRule type="expression" dxfId="52" priority="75" stopIfTrue="1">
      <formula>WEEKDAY(INDIRECT(ADDRESS(ROW(),COLUMN()-1,4)),2)&gt;5</formula>
    </cfRule>
    <cfRule type="expression" dxfId="51" priority="73" stopIfTrue="1">
      <formula>MONTH(INDIRECT(ADDRESS(ROW(),COLUMN()-1,4)))-MONTH(INDIRECT(ADDRESS(6,COLUMN()-1,4)))</formula>
    </cfRule>
    <cfRule type="expression" dxfId="50" priority="74" stopIfTrue="1">
      <formula>WEEKDAY(INDIRECT(ADDRESS(ROW(),COLUMN()-1,4)),2)&lt;=5</formula>
    </cfRule>
  </conditionalFormatting>
  <conditionalFormatting sqref="P6">
    <cfRule type="expression" dxfId="49" priority="66" stopIfTrue="1">
      <formula>WEEKDAY(INDIRECT(ADDRESS(ROW(),COLUMN()-2,4)),2)&gt;5</formula>
    </cfRule>
    <cfRule type="expression" dxfId="48" priority="67" stopIfTrue="1">
      <formula>WEEKDAY(INDIRECT(ADDRESS(ROW(),COLUMN()-2,4)),2)&lt;=5</formula>
    </cfRule>
  </conditionalFormatting>
  <conditionalFormatting sqref="P7:P36">
    <cfRule type="expression" dxfId="47" priority="63" stopIfTrue="1">
      <formula>MONTH(INDIRECT(ADDRESS(ROW(),COLUMN()-2,4)))-MONTH(INDIRECT(ADDRESS(6,COLUMN()-2,4)))</formula>
    </cfRule>
    <cfRule type="expression" dxfId="46" priority="64" stopIfTrue="1">
      <formula>WEEKDAY(INDIRECT(ADDRESS(ROW(),COLUMN()-2,4)),2)&gt;5</formula>
    </cfRule>
    <cfRule type="expression" dxfId="45" priority="65" stopIfTrue="1">
      <formula>WEEKDAY(INDIRECT(ADDRESS(ROW(),COLUMN()-2,4)),2)&lt;=5</formula>
    </cfRule>
  </conditionalFormatting>
  <conditionalFormatting sqref="R6">
    <cfRule type="expression" dxfId="44" priority="41" stopIfTrue="1">
      <formula>WEEKDAY(INDIRECT(ADDRESS(ROW(),COLUMN(),4)),2)&gt;5</formula>
    </cfRule>
    <cfRule type="expression" dxfId="43" priority="40" stopIfTrue="1">
      <formula>WEEKDAY(INDIRECT(ADDRESS(ROW(),COLUMN(),4)),2)&lt;=5</formula>
    </cfRule>
  </conditionalFormatting>
  <conditionalFormatting sqref="R7:R36">
    <cfRule type="expression" dxfId="42" priority="44" stopIfTrue="1">
      <formula>WEEKDAY(INDIRECT(ADDRESS(ROW(),COLUMN(),4)),2)&gt;5</formula>
    </cfRule>
    <cfRule type="expression" dxfId="41" priority="43" stopIfTrue="1">
      <formula>WEEKDAY(INDIRECT(ADDRESS(ROW(),COLUMN(),4)),2)&lt;=5</formula>
    </cfRule>
    <cfRule type="expression" dxfId="40" priority="42" stopIfTrue="1">
      <formula>MONTH(INDIRECT(ADDRESS(ROW(),COLUMN(),4)))-MONTH(INDIRECT(ADDRESS(6,COLUMN(),4)))</formula>
    </cfRule>
  </conditionalFormatting>
  <conditionalFormatting sqref="S6">
    <cfRule type="expression" dxfId="39" priority="54" stopIfTrue="1">
      <formula>WEEKDAY(INDIRECT(ADDRESS(ROW(),COLUMN()-1,4)),2)&gt;5</formula>
    </cfRule>
    <cfRule type="expression" dxfId="38" priority="53" stopIfTrue="1">
      <formula>WEEKDAY(INDIRECT(ADDRESS(ROW(),COLUMN()-1,4)),2)&lt;=5</formula>
    </cfRule>
  </conditionalFormatting>
  <conditionalFormatting sqref="S7:S36">
    <cfRule type="expression" dxfId="37" priority="57" stopIfTrue="1">
      <formula>WEEKDAY(INDIRECT(ADDRESS(ROW(),COLUMN()-1,4)),2)&gt;5</formula>
    </cfRule>
    <cfRule type="expression" dxfId="36" priority="56" stopIfTrue="1">
      <formula>WEEKDAY(INDIRECT(ADDRESS(ROW(),COLUMN()-1,4)),2)&lt;=5</formula>
    </cfRule>
    <cfRule type="expression" dxfId="35" priority="55" stopIfTrue="1">
      <formula>MONTH(INDIRECT(ADDRESS(ROW(),COLUMN()-1,4)))-MONTH(INDIRECT(ADDRESS(6,COLUMN()-1,4)))</formula>
    </cfRule>
  </conditionalFormatting>
  <conditionalFormatting sqref="T6">
    <cfRule type="expression" dxfId="34" priority="49" stopIfTrue="1">
      <formula>WEEKDAY(INDIRECT(ADDRESS(ROW(),COLUMN()-2,4)),2)&lt;=5</formula>
    </cfRule>
    <cfRule type="expression" dxfId="33" priority="48" stopIfTrue="1">
      <formula>WEEKDAY(INDIRECT(ADDRESS(ROW(),COLUMN()-2,4)),2)&gt;5</formula>
    </cfRule>
  </conditionalFormatting>
  <conditionalFormatting sqref="T7:T36">
    <cfRule type="expression" dxfId="32" priority="46" stopIfTrue="1">
      <formula>WEEKDAY(INDIRECT(ADDRESS(ROW(),COLUMN()-2,4)),2)&gt;5</formula>
    </cfRule>
    <cfRule type="expression" dxfId="31" priority="45" stopIfTrue="1">
      <formula>MONTH(INDIRECT(ADDRESS(ROW(),COLUMN()-2,4)))-MONTH(INDIRECT(ADDRESS(6,COLUMN()-2,4)))</formula>
    </cfRule>
    <cfRule type="expression" dxfId="30" priority="47" stopIfTrue="1">
      <formula>WEEKDAY(INDIRECT(ADDRESS(ROW(),COLUMN()-2,4)),2)&lt;=5</formula>
    </cfRule>
  </conditionalFormatting>
  <conditionalFormatting sqref="V6">
    <cfRule type="expression" dxfId="29" priority="23" stopIfTrue="1">
      <formula>WEEKDAY(INDIRECT(ADDRESS(ROW(),COLUMN(),4)),2)&gt;5</formula>
    </cfRule>
    <cfRule type="expression" dxfId="28" priority="22" stopIfTrue="1">
      <formula>WEEKDAY(INDIRECT(ADDRESS(ROW(),COLUMN(),4)),2)&lt;=5</formula>
    </cfRule>
  </conditionalFormatting>
  <conditionalFormatting sqref="V7:V36">
    <cfRule type="expression" dxfId="27" priority="26" stopIfTrue="1">
      <formula>WEEKDAY(INDIRECT(ADDRESS(ROW(),COLUMN(),4)),2)&gt;5</formula>
    </cfRule>
    <cfRule type="expression" dxfId="26" priority="25" stopIfTrue="1">
      <formula>WEEKDAY(INDIRECT(ADDRESS(ROW(),COLUMN(),4)),2)&lt;=5</formula>
    </cfRule>
    <cfRule type="expression" dxfId="25" priority="24" stopIfTrue="1">
      <formula>MONTH(INDIRECT(ADDRESS(ROW(),COLUMN(),4)))-MONTH(INDIRECT(ADDRESS(6,COLUMN(),4)))</formula>
    </cfRule>
  </conditionalFormatting>
  <conditionalFormatting sqref="W6">
    <cfRule type="expression" dxfId="24" priority="36" stopIfTrue="1">
      <formula>WEEKDAY(INDIRECT(ADDRESS(ROW(),COLUMN()-1,4)),2)&gt;5</formula>
    </cfRule>
    <cfRule type="expression" dxfId="23" priority="35" stopIfTrue="1">
      <formula>WEEKDAY(INDIRECT(ADDRESS(ROW(),COLUMN()-1,4)),2)&lt;=5</formula>
    </cfRule>
  </conditionalFormatting>
  <conditionalFormatting sqref="W7:W36">
    <cfRule type="expression" dxfId="22" priority="39" stopIfTrue="1">
      <formula>WEEKDAY(INDIRECT(ADDRESS(ROW(),COLUMN()-1,4)),2)&gt;5</formula>
    </cfRule>
    <cfRule type="expression" dxfId="21" priority="38" stopIfTrue="1">
      <formula>WEEKDAY(INDIRECT(ADDRESS(ROW(),COLUMN()-1,4)),2)&lt;=5</formula>
    </cfRule>
    <cfRule type="expression" dxfId="20" priority="37" stopIfTrue="1">
      <formula>MONTH(INDIRECT(ADDRESS(ROW(),COLUMN()-1,4)))-MONTH(INDIRECT(ADDRESS(6,COLUMN()-1,4)))</formula>
    </cfRule>
  </conditionalFormatting>
  <conditionalFormatting sqref="X6">
    <cfRule type="expression" dxfId="19" priority="30" stopIfTrue="1">
      <formula>WEEKDAY(INDIRECT(ADDRESS(ROW(),COLUMN()-2,4)),2)&gt;5</formula>
    </cfRule>
    <cfRule type="expression" dxfId="18" priority="31" stopIfTrue="1">
      <formula>WEEKDAY(INDIRECT(ADDRESS(ROW(),COLUMN()-2,4)),2)&lt;=5</formula>
    </cfRule>
  </conditionalFormatting>
  <conditionalFormatting sqref="X7:X36">
    <cfRule type="expression" dxfId="17" priority="29" stopIfTrue="1">
      <formula>WEEKDAY(INDIRECT(ADDRESS(ROW(),COLUMN()-2,4)),2)&lt;=5</formula>
    </cfRule>
    <cfRule type="expression" dxfId="16" priority="28" stopIfTrue="1">
      <formula>WEEKDAY(INDIRECT(ADDRESS(ROW(),COLUMN()-2,4)),2)&gt;5</formula>
    </cfRule>
    <cfRule type="expression" dxfId="15" priority="27" stopIfTrue="1">
      <formula>MONTH(INDIRECT(ADDRESS(ROW(),COLUMN()-2,4)))-MONTH(INDIRECT(ADDRESS(6,COLUMN()-2,4)))</formula>
    </cfRule>
  </conditionalFormatting>
  <conditionalFormatting sqref="Z6">
    <cfRule type="expression" dxfId="14" priority="2" stopIfTrue="1">
      <formula>WEEKDAY(INDIRECT(ADDRESS(ROW(),COLUMN(),4)),2)&gt;5</formula>
    </cfRule>
    <cfRule type="expression" dxfId="13" priority="1" stopIfTrue="1">
      <formula>WEEKDAY(INDIRECT(ADDRESS(ROW(),COLUMN(),4)),2)&lt;=5</formula>
    </cfRule>
  </conditionalFormatting>
  <conditionalFormatting sqref="Z7:Z36">
    <cfRule type="expression" dxfId="12" priority="3" stopIfTrue="1">
      <formula>MONTH(INDIRECT(ADDRESS(ROW(),COLUMN(),4)))-MONTH(INDIRECT(ADDRESS(6,COLUMN(),4)))</formula>
    </cfRule>
    <cfRule type="expression" dxfId="11" priority="4" stopIfTrue="1">
      <formula>WEEKDAY(INDIRECT(ADDRESS(ROW(),COLUMN(),4)),2)&lt;=5</formula>
    </cfRule>
    <cfRule type="expression" dxfId="10" priority="5" stopIfTrue="1">
      <formula>WEEKDAY(INDIRECT(ADDRESS(ROW(),COLUMN(),4)),2)&gt;5</formula>
    </cfRule>
  </conditionalFormatting>
  <conditionalFormatting sqref="AA6">
    <cfRule type="expression" dxfId="9" priority="15" stopIfTrue="1">
      <formula>WEEKDAY(INDIRECT(ADDRESS(ROW(),COLUMN()-1,4)),2)&gt;5</formula>
    </cfRule>
    <cfRule type="expression" dxfId="8" priority="14" stopIfTrue="1">
      <formula>WEEKDAY(INDIRECT(ADDRESS(ROW(),COLUMN()-1,4)),2)&lt;=5</formula>
    </cfRule>
  </conditionalFormatting>
  <conditionalFormatting sqref="AA7:AA36">
    <cfRule type="expression" dxfId="7" priority="17" stopIfTrue="1">
      <formula>WEEKDAY(INDIRECT(ADDRESS(ROW(),COLUMN()-1,4)),2)&lt;=5</formula>
    </cfRule>
    <cfRule type="expression" dxfId="6" priority="18" stopIfTrue="1">
      <formula>WEEKDAY(INDIRECT(ADDRESS(ROW(),COLUMN()-1,4)),2)&gt;5</formula>
    </cfRule>
    <cfRule type="expression" dxfId="5" priority="16" stopIfTrue="1">
      <formula>MONTH(INDIRECT(ADDRESS(ROW(),COLUMN()-1,4)))-MONTH(INDIRECT(ADDRESS(6,COLUMN()-1,4)))</formula>
    </cfRule>
  </conditionalFormatting>
  <conditionalFormatting sqref="AB6">
    <cfRule type="expression" dxfId="4" priority="9" stopIfTrue="1">
      <formula>WEEKDAY(INDIRECT(ADDRESS(ROW(),COLUMN()-2,4)),2)&gt;5</formula>
    </cfRule>
    <cfRule type="expression" dxfId="3" priority="10" stopIfTrue="1">
      <formula>WEEKDAY(INDIRECT(ADDRESS(ROW(),COLUMN()-2,4)),2)&lt;=5</formula>
    </cfRule>
  </conditionalFormatting>
  <conditionalFormatting sqref="AB7:AB36">
    <cfRule type="expression" dxfId="2" priority="8" stopIfTrue="1">
      <formula>WEEKDAY(INDIRECT(ADDRESS(ROW(),COLUMN()-2,4)),2)&lt;=5</formula>
    </cfRule>
    <cfRule type="expression" dxfId="1" priority="7" stopIfTrue="1">
      <formula>WEEKDAY(INDIRECT(ADDRESS(ROW(),COLUMN()-2,4)),2)&gt;5</formula>
    </cfRule>
    <cfRule type="expression" dxfId="0" priority="6" stopIfTrue="1">
      <formula>MONTH(INDIRECT(ADDRESS(ROW(),COLUMN()-2,4)))-MONTH(INDIRECT(ADDRESS(6,COLUMN()-2,4)))</formula>
    </cfRule>
  </conditionalFormatting>
  <dataValidations count="1">
    <dataValidation type="whole" allowBlank="1" showInputMessage="1" showErrorMessage="1" sqref="C6:C36 G6:G36 K6:K36 O6:O36 S6:S36 W6:W36 AA6:AA36" xr:uid="{00000000-0002-0000-0600-000000000000}">
      <formula1>1</formula1>
      <formula2>9</formula2>
    </dataValidation>
  </dataValidations>
  <pageMargins left="0.7" right="0.7" top="0.75" bottom="0.75" header="0.3" footer="0.3"/>
  <pageSetup paperSize="9" scale="43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6a6e63-7a4c-415e-a135-0d280d212f60" xsi:nil="true"/>
    <lcf76f155ced4ddcb4097134ff3c332f xmlns="0dd2303e-39a5-4199-a8dc-5b6285e9f2b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FE3898A9F40B4AA1E64DE3594590C4" ma:contentTypeVersion="15" ma:contentTypeDescription="Een nieuw document maken." ma:contentTypeScope="" ma:versionID="937e9d32800ba1cd54f803c696e9a07c">
  <xsd:schema xmlns:xsd="http://www.w3.org/2001/XMLSchema" xmlns:xs="http://www.w3.org/2001/XMLSchema" xmlns:p="http://schemas.microsoft.com/office/2006/metadata/properties" xmlns:ns2="c96a6e63-7a4c-415e-a135-0d280d212f60" xmlns:ns3="0dd2303e-39a5-4199-a8dc-5b6285e9f2b4" targetNamespace="http://schemas.microsoft.com/office/2006/metadata/properties" ma:root="true" ma:fieldsID="2584c136080b5c71f1cb76ebdcc8b2b9" ns2:_="" ns3:_="">
    <xsd:import namespace="c96a6e63-7a4c-415e-a135-0d280d212f60"/>
    <xsd:import namespace="0dd2303e-39a5-4199-a8dc-5b6285e9f2b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a6e63-7a4c-415e-a135-0d280d212f6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b9cd68ec-95c9-42b4-acb8-28f978d797bc}" ma:internalName="TaxCatchAll" ma:showField="CatchAllData" ma:web="c96a6e63-7a4c-415e-a135-0d280d212f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d2303e-39a5-4199-a8dc-5b6285e9f2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6dec7f85-a9d7-4c7a-9206-676116ff95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8F4FF9-27C7-4D79-8A38-FB83184367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B2BF32-5D3F-4DC5-B515-C91BE6796602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0dd2303e-39a5-4199-a8dc-5b6285e9f2b4"/>
    <ds:schemaRef ds:uri="c96a6e63-7a4c-415e-a135-0d280d212f6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2E2E5C1-BE5F-4FB2-958B-435DD3FEEE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a6e63-7a4c-415e-a135-0d280d212f60"/>
    <ds:schemaRef ds:uri="0dd2303e-39a5-4199-a8dc-5b6285e9f2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23</vt:i4>
      </vt:variant>
    </vt:vector>
  </HeadingPairs>
  <TitlesOfParts>
    <vt:vector size="30" baseType="lpstr">
      <vt:lpstr>Instellingen</vt:lpstr>
      <vt:lpstr>Voorblad</vt:lpstr>
      <vt:lpstr>Beoordeling BPV Opdrachten</vt:lpstr>
      <vt:lpstr>H&amp;V</vt:lpstr>
      <vt:lpstr>H&amp;V Toelichting</vt:lpstr>
      <vt:lpstr>Planning</vt:lpstr>
      <vt:lpstr>Uren</vt:lpstr>
      <vt:lpstr>'Beoordeling BPV Opdrachten'!_Toc102995282</vt:lpstr>
      <vt:lpstr>'Beoordeling BPV Opdrachten'!_Toc102995283</vt:lpstr>
      <vt:lpstr>'Beoordeling BPV Opdrachten'!_Toc102995284</vt:lpstr>
      <vt:lpstr>'Beoordeling BPV Opdrachten'!_Toc102995285</vt:lpstr>
      <vt:lpstr>'Beoordeling BPV Opdrachten'!_Toc99549699</vt:lpstr>
      <vt:lpstr>'H&amp;V'!_Toc99549699</vt:lpstr>
      <vt:lpstr>Planning!_Toc99549699</vt:lpstr>
      <vt:lpstr>Voorblad!_Toc99549699</vt:lpstr>
      <vt:lpstr>'Beoordeling BPV Opdrachten'!Afdrukbereik</vt:lpstr>
      <vt:lpstr>'H&amp;V'!Afdrukbereik</vt:lpstr>
      <vt:lpstr>'H&amp;V Toelichting'!Afdrukbereik</vt:lpstr>
      <vt:lpstr>Instellingen!Afdrukbereik</vt:lpstr>
      <vt:lpstr>Planning!Afdrukbereik</vt:lpstr>
      <vt:lpstr>Uren!Afdrukbereik</vt:lpstr>
      <vt:lpstr>Voorblad!Afdrukbereik</vt:lpstr>
      <vt:lpstr>Voorblad!Afdruktitels</vt:lpstr>
      <vt:lpstr>'H&amp;V Toelichting'!company_footer</vt:lpstr>
      <vt:lpstr>'H&amp;V Toelichting'!Footer_company_name</vt:lpstr>
      <vt:lpstr>'H&amp;V Toelichting'!ibanbic</vt:lpstr>
      <vt:lpstr>'H&amp;V Toelichting'!kvkibanbic</vt:lpstr>
      <vt:lpstr>'H&amp;V Toelichting'!postel_address</vt:lpstr>
      <vt:lpstr>'H&amp;V Toelichting'!school_footer</vt:lpstr>
      <vt:lpstr>'H&amp;V Toelichting'!Visit_address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2024-05-13T11:55:06Z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0x01010040FE3898A9F40B4AA1E64DE3594590C4</vt:lpwstr>
  </property>
  <property fmtid="{D5CDD505-2E9C-101B-9397-08002B2CF9AE}" pid="3" name="MediaServiceImageTags">
    <vt:lpwstr/>
  </property>
</Properties>
</file>