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J-CPU\Documents\GitHub\ALS-Data-Cleaning-Tool\TSS\"/>
    </mc:Choice>
  </mc:AlternateContent>
  <xr:revisionPtr revIDLastSave="0" documentId="13_ncr:1_{73561CBA-EC91-45F2-A435-3E291C9D27FC}" xr6:coauthVersionLast="47" xr6:coauthVersionMax="47" xr10:uidLastSave="{00000000-0000-0000-0000-000000000000}"/>
  <bookViews>
    <workbookView xWindow="38280" yWindow="5280" windowWidth="29040" windowHeight="15990" firstSheet="1" activeTab="1" xr2:uid="{00000000-000D-0000-FFFF-FFFF00000000}"/>
  </bookViews>
  <sheets>
    <sheet name="Introduction" sheetId="1" r:id="rId1"/>
    <sheet name="MasterData" sheetId="2" r:id="rId2"/>
    <sheet name="probe experiment" sheetId="4" r:id="rId3"/>
    <sheet name="Caz QAQC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3" l="1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M32" i="3" s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M42" i="4"/>
  <c r="N42" i="4" s="1"/>
  <c r="T41" i="4"/>
  <c r="M41" i="4"/>
  <c r="N41" i="4" s="1"/>
  <c r="U41" i="4" s="1"/>
  <c r="M40" i="4"/>
  <c r="N40" i="4" s="1"/>
  <c r="T39" i="4"/>
  <c r="M39" i="4"/>
  <c r="N39" i="4" s="1"/>
  <c r="U39" i="4" s="1"/>
  <c r="M38" i="4"/>
  <c r="N38" i="4" s="1"/>
  <c r="T37" i="4"/>
  <c r="M37" i="4"/>
  <c r="N37" i="4" s="1"/>
  <c r="U37" i="4" s="1"/>
  <c r="M36" i="4"/>
  <c r="N36" i="4" s="1"/>
  <c r="T35" i="4"/>
  <c r="M35" i="4"/>
  <c r="N35" i="4" s="1"/>
  <c r="U35" i="4" s="1"/>
  <c r="M34" i="4"/>
  <c r="N34" i="4" s="1"/>
  <c r="T33" i="4"/>
  <c r="M33" i="4"/>
  <c r="N33" i="4" s="1"/>
  <c r="U33" i="4" s="1"/>
  <c r="M32" i="4"/>
  <c r="N32" i="4" s="1"/>
  <c r="T31" i="4"/>
  <c r="M31" i="4"/>
  <c r="N31" i="4" s="1"/>
  <c r="U31" i="4" s="1"/>
  <c r="M30" i="4"/>
  <c r="N30" i="4" s="1"/>
  <c r="T29" i="4"/>
  <c r="M29" i="4"/>
  <c r="N29" i="4" s="1"/>
  <c r="U29" i="4" s="1"/>
  <c r="T27" i="4"/>
  <c r="M27" i="4"/>
  <c r="N27" i="4" s="1"/>
  <c r="U27" i="4" s="1"/>
  <c r="M28" i="4"/>
  <c r="N28" i="4" s="1"/>
  <c r="M26" i="4"/>
  <c r="N26" i="4" s="1"/>
  <c r="T25" i="4"/>
  <c r="M25" i="4"/>
  <c r="N25" i="4" s="1"/>
  <c r="U25" i="4" s="1"/>
  <c r="M24" i="4"/>
  <c r="N24" i="4" s="1"/>
  <c r="T23" i="4"/>
  <c r="M23" i="4"/>
  <c r="N23" i="4" s="1"/>
  <c r="U23" i="4" s="1"/>
  <c r="T21" i="4"/>
  <c r="M21" i="4"/>
  <c r="N21" i="4" s="1"/>
  <c r="U21" i="4" s="1"/>
  <c r="M22" i="4"/>
  <c r="N22" i="4" s="1"/>
  <c r="T19" i="4"/>
  <c r="M19" i="4"/>
  <c r="N19" i="4" s="1"/>
  <c r="U19" i="4" s="1"/>
  <c r="M20" i="4"/>
  <c r="N20" i="4" s="1"/>
  <c r="T17" i="4"/>
  <c r="M17" i="4"/>
  <c r="N17" i="4" s="1"/>
  <c r="U17" i="4" s="1"/>
  <c r="M18" i="4"/>
  <c r="N18" i="4" s="1"/>
  <c r="T15" i="4"/>
  <c r="M15" i="4"/>
  <c r="N15" i="4" s="1"/>
  <c r="U15" i="4" s="1"/>
  <c r="M16" i="4"/>
  <c r="N16" i="4" s="1"/>
  <c r="T13" i="4"/>
  <c r="M13" i="4"/>
  <c r="N13" i="4" s="1"/>
  <c r="U13" i="4" s="1"/>
  <c r="M14" i="4"/>
  <c r="N14" i="4" s="1"/>
  <c r="T11" i="4"/>
  <c r="M11" i="4"/>
  <c r="N11" i="4" s="1"/>
  <c r="U11" i="4" s="1"/>
  <c r="M12" i="4"/>
  <c r="N12" i="4" s="1"/>
  <c r="T9" i="4"/>
  <c r="M9" i="4"/>
  <c r="N9" i="4" s="1"/>
  <c r="U9" i="4" s="1"/>
  <c r="M10" i="4"/>
  <c r="N10" i="4" s="1"/>
  <c r="M8" i="4"/>
  <c r="N8" i="4" s="1"/>
  <c r="T7" i="4"/>
  <c r="M7" i="4"/>
  <c r="N7" i="4" s="1"/>
  <c r="U7" i="4" s="1"/>
  <c r="M6" i="4"/>
  <c r="N6" i="4" s="1"/>
  <c r="M5" i="4"/>
  <c r="N5" i="4" s="1"/>
  <c r="M4" i="4"/>
  <c r="N4" i="4" s="1"/>
  <c r="M3" i="4"/>
  <c r="N3" i="4" s="1"/>
  <c r="M2" i="4"/>
  <c r="N2" i="4" s="1"/>
  <c r="M28" i="2"/>
  <c r="N28" i="2" s="1"/>
  <c r="U28" i="2" s="1"/>
  <c r="M29" i="2"/>
  <c r="N29" i="2" s="1"/>
  <c r="U29" i="2" s="1"/>
  <c r="M30" i="2"/>
  <c r="N30" i="2" s="1"/>
  <c r="U30" i="2" s="1"/>
  <c r="M31" i="2"/>
  <c r="N31" i="2" s="1"/>
  <c r="U31" i="2" s="1"/>
  <c r="M32" i="2"/>
  <c r="N32" i="2" s="1"/>
  <c r="U32" i="2" s="1"/>
  <c r="M33" i="2"/>
  <c r="N33" i="2" s="1"/>
  <c r="U33" i="2" s="1"/>
  <c r="M34" i="2"/>
  <c r="N34" i="2" s="1"/>
  <c r="U34" i="2" s="1"/>
  <c r="M35" i="2"/>
  <c r="N35" i="2" s="1"/>
  <c r="U35" i="2" s="1"/>
  <c r="M36" i="2"/>
  <c r="N36" i="2" s="1"/>
  <c r="U36" i="2" s="1"/>
  <c r="M37" i="2"/>
  <c r="N37" i="2" s="1"/>
  <c r="U37" i="2" s="1"/>
  <c r="M38" i="2"/>
  <c r="N38" i="2" s="1"/>
  <c r="U38" i="2" s="1"/>
  <c r="M39" i="2"/>
  <c r="N39" i="2" s="1"/>
  <c r="U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16" i="2"/>
  <c r="N16" i="2" s="1"/>
  <c r="U16" i="2" s="1"/>
  <c r="M17" i="2"/>
  <c r="N17" i="2" s="1"/>
  <c r="U17" i="2" s="1"/>
  <c r="M18" i="2"/>
  <c r="N18" i="2" s="1"/>
  <c r="U18" i="2" s="1"/>
  <c r="M19" i="2"/>
  <c r="N19" i="2" s="1"/>
  <c r="U19" i="2" s="1"/>
  <c r="M20" i="2"/>
  <c r="N20" i="2" s="1"/>
  <c r="U20" i="2" s="1"/>
  <c r="M21" i="2"/>
  <c r="N21" i="2" s="1"/>
  <c r="U21" i="2" s="1"/>
  <c r="M22" i="2"/>
  <c r="N22" i="2" s="1"/>
  <c r="U22" i="2" s="1"/>
  <c r="M23" i="2"/>
  <c r="N23" i="2" s="1"/>
  <c r="U23" i="2" s="1"/>
  <c r="M24" i="2"/>
  <c r="N24" i="2" s="1"/>
  <c r="U24" i="2" s="1"/>
  <c r="M25" i="2"/>
  <c r="N25" i="2" s="1"/>
  <c r="U25" i="2" s="1"/>
  <c r="M26" i="2"/>
  <c r="N26" i="2" s="1"/>
  <c r="U26" i="2" s="1"/>
  <c r="M27" i="2"/>
  <c r="N27" i="2" s="1"/>
  <c r="U27" i="2" s="1"/>
  <c r="L25" i="3"/>
  <c r="M25" i="3" s="1"/>
  <c r="L24" i="3"/>
  <c r="M24" i="3" s="1"/>
  <c r="L23" i="3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M2" i="2"/>
  <c r="N2" i="2" s="1"/>
  <c r="U2" i="2" s="1"/>
  <c r="M3" i="2"/>
  <c r="N3" i="2" s="1"/>
  <c r="U3" i="2" s="1"/>
  <c r="M4" i="2"/>
  <c r="N4" i="2" s="1"/>
  <c r="U4" i="2" s="1"/>
  <c r="M5" i="2"/>
  <c r="N5" i="2" s="1"/>
  <c r="U5" i="2" s="1"/>
  <c r="M6" i="2"/>
  <c r="N6" i="2" s="1"/>
  <c r="U6" i="2" s="1"/>
  <c r="M7" i="2"/>
  <c r="N7" i="2" s="1"/>
  <c r="U7" i="2" s="1"/>
  <c r="M8" i="2"/>
  <c r="N8" i="2" s="1"/>
  <c r="U8" i="2" s="1"/>
  <c r="M9" i="2"/>
  <c r="N9" i="2" s="1"/>
  <c r="U9" i="2" s="1"/>
  <c r="M10" i="2"/>
  <c r="N10" i="2" s="1"/>
  <c r="U10" i="2" s="1"/>
  <c r="M11" i="2"/>
  <c r="N11" i="2" s="1"/>
  <c r="U11" i="2" s="1"/>
  <c r="M12" i="2"/>
  <c r="N12" i="2" s="1"/>
  <c r="U12" i="2" s="1"/>
  <c r="M13" i="2"/>
  <c r="N13" i="2" s="1"/>
  <c r="U13" i="2" s="1"/>
  <c r="M14" i="2"/>
  <c r="N14" i="2" s="1"/>
  <c r="U14" i="2" s="1"/>
  <c r="M15" i="2"/>
  <c r="N15" i="2" s="1"/>
  <c r="U15" i="2" s="1"/>
  <c r="L10" i="3"/>
  <c r="M10" i="3" s="1"/>
  <c r="L11" i="3"/>
  <c r="M11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L2" i="3"/>
  <c r="M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tc={42221696-9B19-4664-98C1-B3BF235F8F61}</author>
  </authors>
  <commentList>
    <comment ref="C2" authorId="0" shapeId="0" xr:uid="{42221696-9B19-4664-98C1-B3BF235F8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adding new rows for EC and pH readings, also add 2 new rows for Stock Sol. And DI for every 10 rows of real samples</t>
      </text>
    </comment>
  </commentList>
</comments>
</file>

<file path=xl/sharedStrings.xml><?xml version="1.0" encoding="utf-8"?>
<sst xmlns="http://schemas.openxmlformats.org/spreadsheetml/2006/main" count="312" uniqueCount="140">
  <si>
    <t>Column Name</t>
  </si>
  <si>
    <t>Definition</t>
  </si>
  <si>
    <t>Location</t>
  </si>
  <si>
    <t>Where the sample was collected (2200, Kerbel, Bethoud, etc). Leave blank for Stock or DI solution</t>
  </si>
  <si>
    <t>Batch no.</t>
  </si>
  <si>
    <t>Designates sample tins that were processed on the same tray, as a "batch". Critical for determining "bad batches" based on DI and Stock results</t>
  </si>
  <si>
    <t>Tin no.</t>
  </si>
  <si>
    <t>Number labeled on the tin where sample was analyzed</t>
  </si>
  <si>
    <t>AJ notes</t>
  </si>
  <si>
    <t>Sample ID</t>
  </si>
  <si>
    <t>ID labeled on sample bottle</t>
  </si>
  <si>
    <t>rename columns</t>
  </si>
  <si>
    <t>Lab dupe</t>
  </si>
  <si>
    <t>True of False depending on if TSS was tested multiple times for the same sample. Make sure original and lab dupe are labelled TRUE</t>
  </si>
  <si>
    <t>-spaces are "_"</t>
  </si>
  <si>
    <t>Collection date</t>
  </si>
  <si>
    <t>Date when sample was originally collected, Stock and DI will have the same collection and analysis date</t>
  </si>
  <si>
    <t>-no parentheses</t>
  </si>
  <si>
    <t>Date of analysis</t>
  </si>
  <si>
    <t>Date of actual TSS analysis</t>
  </si>
  <si>
    <t>-no periods</t>
  </si>
  <si>
    <t>Date of dirty weight</t>
  </si>
  <si>
    <t>Date when "dirty" wafer was weighed, after analysis</t>
  </si>
  <si>
    <t>dirty_dry_mass_1_g</t>
  </si>
  <si>
    <t>Volume (mL)</t>
  </si>
  <si>
    <t>Volume of sample that was added to the clean wafer during analysis</t>
  </si>
  <si>
    <t>clean dry mass (g)</t>
  </si>
  <si>
    <t>Weight of wafer before testing</t>
  </si>
  <si>
    <t>TSS R code:</t>
  </si>
  <si>
    <t>dirty dry mass (1) (g)</t>
  </si>
  <si>
    <t>First weight of wafer after testing</t>
  </si>
  <si>
    <t>-make R code that appends to AJ's final dataframe from the ALS cleanup code</t>
  </si>
  <si>
    <t>dirty dry mass (2) (g)</t>
  </si>
  <si>
    <t>Second weight of wafer after testing if the sample was not drying over night</t>
  </si>
  <si>
    <t>-average lab dupes prior to merge, NOT field dupes (i.e., "-D" in the label)</t>
  </si>
  <si>
    <t>sediment mass (mg)</t>
  </si>
  <si>
    <t>Mass of sediment on wafer after testing</t>
  </si>
  <si>
    <t>TSS (mg/L)</t>
  </si>
  <si>
    <t>Total suspened solids calculation of sample based on weights</t>
  </si>
  <si>
    <t>Sample type</t>
  </si>
  <si>
    <t>What was measured (Sample, True DI, or Stock)</t>
  </si>
  <si>
    <t>Lab technician(s)</t>
  </si>
  <si>
    <t>Name of anyone who had a part in the analysis process (cleaning, weighing, testing); separate names with commas</t>
  </si>
  <si>
    <t>BAD_GOOD</t>
  </si>
  <si>
    <t>Final decision for merging after QA/AC (e.g., after re-testing and looking at %errors and bad batches)</t>
  </si>
  <si>
    <t>Out of Hold Time</t>
  </si>
  <si>
    <t>TRUE or FALSE depending if the analysis time exceeded 14 days after the collection time</t>
  </si>
  <si>
    <t>Notes</t>
  </si>
  <si>
    <t>Anything of signifcance that is not defined by any of the previous columns (dropped sample, crushed, recalibration, etc.)</t>
  </si>
  <si>
    <t>Grey cells indicate these columns are calculated, not user input</t>
  </si>
  <si>
    <t>Sheets Defintions</t>
  </si>
  <si>
    <t>MasterData</t>
  </si>
  <si>
    <t>All TSS data including samples, stock, DI, and individual QAQC (practice)</t>
  </si>
  <si>
    <t>QAQC</t>
  </si>
  <si>
    <t>Individual QAQC for TSS practice</t>
  </si>
  <si>
    <t>Batch_no</t>
  </si>
  <si>
    <t>Tin_no</t>
  </si>
  <si>
    <t>Sample_ID</t>
  </si>
  <si>
    <t>Lab_dupe</t>
  </si>
  <si>
    <t>Collection_date</t>
  </si>
  <si>
    <t>TSS_Analysis_date</t>
  </si>
  <si>
    <t>Dirty_weight_date</t>
  </si>
  <si>
    <t>volume_mL</t>
  </si>
  <si>
    <t>clean_dry_mass_g</t>
  </si>
  <si>
    <t>dirty_dry_mass_1-g</t>
  </si>
  <si>
    <t>dirty_dry_mass_2_g</t>
  </si>
  <si>
    <t>sediment_mass_mg</t>
  </si>
  <si>
    <t>TSS_mg/L</t>
  </si>
  <si>
    <t>pH</t>
  </si>
  <si>
    <t>EC_mS/cm</t>
  </si>
  <si>
    <t>pH_EC_datetime</t>
  </si>
  <si>
    <t>Sample_type</t>
  </si>
  <si>
    <t>Lab_technicians</t>
  </si>
  <si>
    <t>Out_of_Hold_Time</t>
  </si>
  <si>
    <t>Stock Solution</t>
  </si>
  <si>
    <t>DI</t>
  </si>
  <si>
    <t>Steamboat</t>
  </si>
  <si>
    <t>ph, EC collected by Jake</t>
  </si>
  <si>
    <t>Boulder</t>
  </si>
  <si>
    <t>BOL-01-GB-4</t>
  </si>
  <si>
    <t>BOL-01-GB-4-D</t>
  </si>
  <si>
    <t>SCA-02-GB-4</t>
  </si>
  <si>
    <t>Caz (TSS, pH, EC), Dani cleaning</t>
  </si>
  <si>
    <t>SCA-02-GB-4-D</t>
  </si>
  <si>
    <t>SB-02-OT-ISC-4</t>
  </si>
  <si>
    <t>SB-02-OT-ISC-4-D</t>
  </si>
  <si>
    <t>SCI-02-GB-4</t>
  </si>
  <si>
    <t>SCI-02-GB-4-D</t>
  </si>
  <si>
    <t>SCO-02-GB-4</t>
  </si>
  <si>
    <t>SCO-02-GB-4-D</t>
  </si>
  <si>
    <t>TR-02-GB-4</t>
  </si>
  <si>
    <t>TR-02-GB-4-D</t>
  </si>
  <si>
    <t>MOR-02-GB-4</t>
  </si>
  <si>
    <t>MOR-02-GB-4-D</t>
  </si>
  <si>
    <t>Don'y use this value in the future, bad error</t>
  </si>
  <si>
    <t>Yampa</t>
  </si>
  <si>
    <t>UYM-02-IN-LC-4</t>
  </si>
  <si>
    <t>UYM-02-IN-LC-4-D</t>
  </si>
  <si>
    <t>UYM-02-OT-ISC-4-1</t>
  </si>
  <si>
    <t>UYM-02-OT-ISC-4-2</t>
  </si>
  <si>
    <t>UYM-OT-ISC-4-3</t>
  </si>
  <si>
    <t>UYM-OT-ISC-4-4</t>
  </si>
  <si>
    <t>Caz</t>
  </si>
  <si>
    <t>AV-CT1-01-OT-LC-4</t>
  </si>
  <si>
    <t>AV-CT1-01-OT-LC-4-D</t>
  </si>
  <si>
    <t>AV-ST1-01-OT-LC-4</t>
  </si>
  <si>
    <t>AV-ST1-01-OT-LC-4-D</t>
  </si>
  <si>
    <t>AV-ST2-01-OT-LC-4</t>
  </si>
  <si>
    <t>AV-ST2-01-OT-LC-4-D</t>
  </si>
  <si>
    <t>AV-CT2-01-OT-LC-4</t>
  </si>
  <si>
    <t>AV-CT2-01-OT-LC-4-D</t>
  </si>
  <si>
    <t>AV-ST2-01-OT-ISC-4</t>
  </si>
  <si>
    <t>potentially biased by first sample sucking up mud, which would not be found in the duplicate sample once the isco sucked it up initially; ph, EC collected by Jake</t>
  </si>
  <si>
    <t>AV-ST2-01-OT-ISC-4-D</t>
  </si>
  <si>
    <t>AV-01-IN-GB-4</t>
  </si>
  <si>
    <t>AV-01-IN-GB-4-D</t>
  </si>
  <si>
    <t>K-MT1-01-LC-4</t>
  </si>
  <si>
    <t>K-CT1-01-LC-4</t>
  </si>
  <si>
    <t>K-MT2-01-GBH-4</t>
  </si>
  <si>
    <t>K-MT2-01-GBH-4-D</t>
  </si>
  <si>
    <t>K-ST1-01-GBH-4</t>
  </si>
  <si>
    <t>K-ST2-01-GBH-4</t>
  </si>
  <si>
    <t>K-ST1-01-LC-4</t>
  </si>
  <si>
    <t>K-CT2-01-GBH-4</t>
  </si>
  <si>
    <t>K-ST2-01-LC-4</t>
  </si>
  <si>
    <t>K-CT2-01-LC-4</t>
  </si>
  <si>
    <t>K-INF-01-GBH-4</t>
  </si>
  <si>
    <t>K-MT2-01-GB-4</t>
  </si>
  <si>
    <t>K-MT1-01-GB-4</t>
  </si>
  <si>
    <t>K-CT1-01-ISC-4</t>
  </si>
  <si>
    <t>K-MT1-01-GBH-4</t>
  </si>
  <si>
    <t>K-ST2-01-ISC-4</t>
  </si>
  <si>
    <t>K-INF-01-GB-4</t>
  </si>
  <si>
    <t>K-ST1-01-GB-4</t>
  </si>
  <si>
    <t>K-CT1-01-GB-4</t>
  </si>
  <si>
    <t>K-CT2-01-GB-4</t>
  </si>
  <si>
    <t>K-MT1-01-GBH-4-D</t>
  </si>
  <si>
    <t>K-MT2-01-LC-4</t>
  </si>
  <si>
    <t>K-ST1-01-ISC-4</t>
  </si>
  <si>
    <t>K-ST2-01-GB-4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</si>
</sst>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4" fillId="3" borderId="2" applyNumberFormat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0" fillId="0" borderId="1" xfId="0" applyBorder="1"/>
    <xf numFmtId="14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/>
    <xf numFmtId="0" fontId="4" fillId="3" borderId="2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left"/>
    </xf>
    <xf numFmtId="0" fontId="1" fillId="4" borderId="0" xfId="0" applyFont="1" applyFill="1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.J. Brown" id="{DD8E25C9-9A4D-492E-B7FB-C25429A33F8C}" userId="A.J. Brow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5-10T16:49:44.65" personId="{DD8E25C9-9A4D-492E-B7FB-C25429A33F8C}" id="{42221696-9B19-4664-98C1-B3BF235F8F61}">
    <text>When adding new rows for EC and pH readings, also add 2 new rows for Stock Sol. And DI for every 10 rows of real samples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workbookViewId="0">
      <selection activeCell="B12" sqref="B12"/>
    </sheetView>
  </sheetViews>
  <sheetFormatPr defaultRowHeight="14.25" x14ac:dyDescent="0.45"/>
  <cols>
    <col min="1" max="1" width="17.1328125" bestFit="1" customWidth="1"/>
    <col min="2" max="2" width="115.1328125" bestFit="1" customWidth="1"/>
    <col min="3" max="3" width="12.86328125" bestFit="1" customWidth="1"/>
    <col min="11" max="11" width="12.86328125" bestFit="1" customWidth="1"/>
  </cols>
  <sheetData>
    <row r="1" spans="1:18" x14ac:dyDescent="0.45">
      <c r="A1" s="4" t="s">
        <v>0</v>
      </c>
      <c r="B1" s="4" t="s">
        <v>1</v>
      </c>
    </row>
    <row r="2" spans="1:18" x14ac:dyDescent="0.45">
      <c r="A2" t="s">
        <v>2</v>
      </c>
      <c r="B2" t="s">
        <v>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45">
      <c r="A3" t="s">
        <v>4</v>
      </c>
      <c r="B3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45">
      <c r="A4" t="s">
        <v>6</v>
      </c>
      <c r="B4" t="s">
        <v>7</v>
      </c>
      <c r="E4" s="2" t="s">
        <v>8</v>
      </c>
    </row>
    <row r="5" spans="1:18" x14ac:dyDescent="0.45">
      <c r="A5" t="s">
        <v>9</v>
      </c>
      <c r="B5" t="s">
        <v>10</v>
      </c>
      <c r="E5" t="s">
        <v>11</v>
      </c>
    </row>
    <row r="6" spans="1:18" x14ac:dyDescent="0.45">
      <c r="A6" t="s">
        <v>12</v>
      </c>
      <c r="B6" t="s">
        <v>13</v>
      </c>
      <c r="E6" s="8" t="s">
        <v>14</v>
      </c>
    </row>
    <row r="7" spans="1:18" x14ac:dyDescent="0.45">
      <c r="A7" t="s">
        <v>15</v>
      </c>
      <c r="B7" t="s">
        <v>16</v>
      </c>
      <c r="E7" s="8" t="s">
        <v>17</v>
      </c>
    </row>
    <row r="8" spans="1:18" x14ac:dyDescent="0.45">
      <c r="A8" t="s">
        <v>18</v>
      </c>
      <c r="B8" t="s">
        <v>19</v>
      </c>
      <c r="E8" s="8" t="s">
        <v>20</v>
      </c>
    </row>
    <row r="9" spans="1:18" x14ac:dyDescent="0.45">
      <c r="A9" t="s">
        <v>21</v>
      </c>
      <c r="B9" t="s">
        <v>22</v>
      </c>
      <c r="E9" s="9" t="s">
        <v>23</v>
      </c>
    </row>
    <row r="10" spans="1:18" x14ac:dyDescent="0.45">
      <c r="A10" t="s">
        <v>24</v>
      </c>
      <c r="B10" t="s">
        <v>25</v>
      </c>
    </row>
    <row r="11" spans="1:18" x14ac:dyDescent="0.45">
      <c r="A11" t="s">
        <v>26</v>
      </c>
      <c r="B11" t="s">
        <v>27</v>
      </c>
      <c r="E11" t="s">
        <v>28</v>
      </c>
    </row>
    <row r="12" spans="1:18" x14ac:dyDescent="0.45">
      <c r="A12" t="s">
        <v>29</v>
      </c>
      <c r="B12" t="s">
        <v>30</v>
      </c>
      <c r="E12" s="7" t="s">
        <v>31</v>
      </c>
    </row>
    <row r="13" spans="1:18" x14ac:dyDescent="0.45">
      <c r="A13" t="s">
        <v>32</v>
      </c>
      <c r="B13" t="s">
        <v>33</v>
      </c>
      <c r="E13" s="7" t="s">
        <v>34</v>
      </c>
    </row>
    <row r="14" spans="1:18" x14ac:dyDescent="0.45">
      <c r="A14" s="3" t="s">
        <v>35</v>
      </c>
      <c r="B14" s="3" t="s">
        <v>36</v>
      </c>
      <c r="E14" s="7"/>
    </row>
    <row r="15" spans="1:18" x14ac:dyDescent="0.45">
      <c r="A15" s="3" t="s">
        <v>37</v>
      </c>
      <c r="B15" s="3" t="s">
        <v>38</v>
      </c>
    </row>
    <row r="16" spans="1:18" x14ac:dyDescent="0.45">
      <c r="A16" t="s">
        <v>39</v>
      </c>
      <c r="B16" t="s">
        <v>40</v>
      </c>
    </row>
    <row r="17" spans="1:5" x14ac:dyDescent="0.45">
      <c r="A17" t="s">
        <v>41</v>
      </c>
      <c r="B17" t="s">
        <v>42</v>
      </c>
      <c r="E17" s="7"/>
    </row>
    <row r="18" spans="1:5" x14ac:dyDescent="0.45">
      <c r="A18" t="s">
        <v>43</v>
      </c>
      <c r="B18" t="s">
        <v>44</v>
      </c>
    </row>
    <row r="19" spans="1:5" x14ac:dyDescent="0.45">
      <c r="A19" s="3" t="s">
        <v>45</v>
      </c>
      <c r="B19" s="3" t="s">
        <v>46</v>
      </c>
    </row>
    <row r="20" spans="1:5" x14ac:dyDescent="0.45">
      <c r="A20" s="5" t="s">
        <v>47</v>
      </c>
      <c r="B20" s="5" t="s">
        <v>48</v>
      </c>
    </row>
    <row r="21" spans="1:5" x14ac:dyDescent="0.45">
      <c r="A21" s="11" t="s">
        <v>49</v>
      </c>
      <c r="B21" s="11"/>
    </row>
    <row r="24" spans="1:5" x14ac:dyDescent="0.45">
      <c r="A24" s="4" t="s">
        <v>50</v>
      </c>
      <c r="B24" s="5"/>
    </row>
    <row r="25" spans="1:5" x14ac:dyDescent="0.45">
      <c r="A25" t="s">
        <v>51</v>
      </c>
      <c r="B25" t="s">
        <v>52</v>
      </c>
    </row>
    <row r="26" spans="1:5" x14ac:dyDescent="0.45">
      <c r="A26" s="5" t="s">
        <v>53</v>
      </c>
      <c r="B26" s="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5874-14DA-4CDE-A9BC-C61EE37E0489}">
  <dimension ref="A1:V46"/>
  <sheetViews>
    <sheetView tabSelected="1" workbookViewId="0">
      <selection activeCell="A16" sqref="A16:XFD23"/>
    </sheetView>
  </sheetViews>
  <sheetFormatPr defaultRowHeight="14.25" x14ac:dyDescent="0.45"/>
  <cols>
    <col min="4" max="4" width="18.59765625" bestFit="1" customWidth="1"/>
    <col min="6" max="6" width="13" bestFit="1" customWidth="1"/>
    <col min="7" max="7" width="17.59765625" bestFit="1" customWidth="1"/>
    <col min="8" max="8" width="18.86328125" bestFit="1" customWidth="1"/>
    <col min="14" max="14" width="12" bestFit="1" customWidth="1"/>
    <col min="15" max="15" width="9.1328125" style="12"/>
    <col min="16" max="16" width="10.265625" style="12" bestFit="1" customWidth="1"/>
    <col min="17" max="17" width="16.86328125" style="16" bestFit="1" customWidth="1"/>
    <col min="18" max="18" width="12.59765625" bestFit="1" customWidth="1"/>
    <col min="19" max="19" width="15.1328125" bestFit="1" customWidth="1"/>
    <col min="20" max="20" width="18" bestFit="1" customWidth="1"/>
    <col min="21" max="21" width="11.265625" bestFit="1" customWidth="1"/>
  </cols>
  <sheetData>
    <row r="1" spans="1:22" x14ac:dyDescent="0.45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  <c r="O1" s="15" t="s">
        <v>68</v>
      </c>
      <c r="P1" s="15" t="s">
        <v>69</v>
      </c>
      <c r="Q1" s="17" t="s">
        <v>70</v>
      </c>
      <c r="R1" s="10" t="s">
        <v>71</v>
      </c>
      <c r="S1" s="10" t="s">
        <v>72</v>
      </c>
      <c r="T1" s="11" t="s">
        <v>73</v>
      </c>
      <c r="U1" s="11" t="s">
        <v>43</v>
      </c>
      <c r="V1" s="10" t="s">
        <v>47</v>
      </c>
    </row>
    <row r="2" spans="1:22" x14ac:dyDescent="0.45">
      <c r="B2">
        <v>9</v>
      </c>
      <c r="C2">
        <v>24</v>
      </c>
      <c r="D2" t="s">
        <v>103</v>
      </c>
      <c r="F2" s="6">
        <v>45092</v>
      </c>
      <c r="G2" s="6">
        <v>45098</v>
      </c>
      <c r="H2" s="6">
        <v>45102</v>
      </c>
      <c r="I2" s="12">
        <v>30</v>
      </c>
      <c r="J2">
        <v>1.2137</v>
      </c>
      <c r="K2">
        <v>1.2791999999999999</v>
      </c>
      <c r="M2" s="18">
        <f t="shared" ref="M2:M5" si="0">(SMALL(K2:L2,1)-J2)*1000</f>
        <v>65.499999999999886</v>
      </c>
      <c r="N2" s="18">
        <f t="shared" ref="N2:N15" si="1">M2/(I2/1000)</f>
        <v>2183.3333333333298</v>
      </c>
      <c r="O2" s="12">
        <v>7.8</v>
      </c>
      <c r="P2" s="12">
        <v>0.71299999999999997</v>
      </c>
      <c r="S2" s="12" t="s">
        <v>102</v>
      </c>
      <c r="T2" s="12" t="b">
        <f t="shared" ref="T2:T15" si="2">IF(G2-F2&gt;7, TRUE, FALSE)</f>
        <v>0</v>
      </c>
      <c r="U2" s="12" t="str">
        <f t="shared" ref="U2:U15" si="3">IF(AND(D2="Stock Solution", N2&gt;=90, N2&lt;=110), "Good", IF(AND(D2="DI", N2&gt;=-3.33, N2&lt;=3.33), "Good", IF(OR(D2&lt;&gt;"Stock Solution", D2&lt;&gt;"DI"), "", "Bad")))</f>
        <v/>
      </c>
      <c r="V2" s="19" t="s">
        <v>77</v>
      </c>
    </row>
    <row r="3" spans="1:22" x14ac:dyDescent="0.45">
      <c r="B3">
        <v>9</v>
      </c>
      <c r="C3">
        <v>25</v>
      </c>
      <c r="D3" t="s">
        <v>104</v>
      </c>
      <c r="F3" s="6">
        <v>45092</v>
      </c>
      <c r="G3" s="6">
        <v>45098</v>
      </c>
      <c r="H3" s="6">
        <v>45102</v>
      </c>
      <c r="I3" s="12">
        <v>30</v>
      </c>
      <c r="J3">
        <v>1.2044999999999999</v>
      </c>
      <c r="K3">
        <v>1.2682</v>
      </c>
      <c r="M3" s="18">
        <f t="shared" si="0"/>
        <v>63.700000000000088</v>
      </c>
      <c r="N3" s="18">
        <f t="shared" si="1"/>
        <v>2123.3333333333362</v>
      </c>
      <c r="O3" s="12">
        <v>7.79</v>
      </c>
      <c r="P3" s="12">
        <v>0.72299999999999998</v>
      </c>
      <c r="S3" s="12" t="s">
        <v>102</v>
      </c>
      <c r="T3" s="12" t="b">
        <f t="shared" si="2"/>
        <v>0</v>
      </c>
      <c r="U3" s="12" t="str">
        <f t="shared" si="3"/>
        <v/>
      </c>
      <c r="V3" s="19" t="s">
        <v>77</v>
      </c>
    </row>
    <row r="4" spans="1:22" x14ac:dyDescent="0.45">
      <c r="B4">
        <v>9</v>
      </c>
      <c r="C4">
        <v>26</v>
      </c>
      <c r="D4" t="s">
        <v>105</v>
      </c>
      <c r="F4" s="6">
        <v>45092</v>
      </c>
      <c r="G4" s="6">
        <v>45098</v>
      </c>
      <c r="H4" s="6">
        <v>45102</v>
      </c>
      <c r="I4" s="12">
        <v>30</v>
      </c>
      <c r="J4">
        <v>1.1964999999999999</v>
      </c>
      <c r="K4">
        <v>1.2682</v>
      </c>
      <c r="M4" s="18">
        <f t="shared" si="0"/>
        <v>71.700000000000102</v>
      </c>
      <c r="N4" s="18">
        <f t="shared" si="1"/>
        <v>2390.0000000000036</v>
      </c>
      <c r="O4" s="12">
        <v>7.88</v>
      </c>
      <c r="P4" s="12">
        <v>0.80200000000000005</v>
      </c>
      <c r="S4" s="12" t="s">
        <v>102</v>
      </c>
      <c r="T4" s="12" t="b">
        <f t="shared" si="2"/>
        <v>0</v>
      </c>
      <c r="U4" s="12" t="str">
        <f t="shared" si="3"/>
        <v/>
      </c>
      <c r="V4" s="19" t="s">
        <v>77</v>
      </c>
    </row>
    <row r="5" spans="1:22" x14ac:dyDescent="0.45">
      <c r="B5">
        <v>9</v>
      </c>
      <c r="C5">
        <v>27</v>
      </c>
      <c r="D5" t="s">
        <v>106</v>
      </c>
      <c r="F5" s="6">
        <v>45092</v>
      </c>
      <c r="G5" s="6">
        <v>45098</v>
      </c>
      <c r="H5" s="6">
        <v>45102</v>
      </c>
      <c r="I5" s="12">
        <v>30</v>
      </c>
      <c r="J5">
        <v>1.2093</v>
      </c>
      <c r="K5">
        <v>1.2801</v>
      </c>
      <c r="M5" s="18">
        <f t="shared" si="0"/>
        <v>70.799999999999969</v>
      </c>
      <c r="N5" s="18">
        <f t="shared" si="1"/>
        <v>2359.9999999999991</v>
      </c>
      <c r="O5" s="12">
        <v>7.94</v>
      </c>
      <c r="P5" s="12">
        <v>0.80400000000000005</v>
      </c>
      <c r="S5" s="12" t="s">
        <v>102</v>
      </c>
      <c r="T5" s="12" t="b">
        <f t="shared" si="2"/>
        <v>0</v>
      </c>
      <c r="U5" s="12" t="str">
        <f t="shared" si="3"/>
        <v/>
      </c>
      <c r="V5" s="19" t="s">
        <v>77</v>
      </c>
    </row>
    <row r="6" spans="1:22" x14ac:dyDescent="0.45">
      <c r="B6">
        <v>9</v>
      </c>
      <c r="C6">
        <v>28</v>
      </c>
      <c r="D6" t="s">
        <v>107</v>
      </c>
      <c r="F6" s="6">
        <v>45092</v>
      </c>
      <c r="G6" s="6">
        <v>45098</v>
      </c>
      <c r="H6" s="6">
        <v>45102</v>
      </c>
      <c r="I6" s="12">
        <v>30</v>
      </c>
      <c r="J6">
        <v>1.1999</v>
      </c>
      <c r="K6">
        <v>1.2383999999999999</v>
      </c>
      <c r="M6" s="18">
        <f t="shared" ref="M6:M24" si="4">(SMALL(K6:L6,1)-J6)*1000</f>
        <v>38.499999999999979</v>
      </c>
      <c r="N6" s="18">
        <f t="shared" si="1"/>
        <v>1283.3333333333326</v>
      </c>
      <c r="O6" s="12">
        <v>8.0500000000000007</v>
      </c>
      <c r="P6" s="12">
        <v>0.76200000000000001</v>
      </c>
      <c r="S6" s="12" t="s">
        <v>102</v>
      </c>
      <c r="T6" s="12" t="b">
        <f t="shared" si="2"/>
        <v>0</v>
      </c>
      <c r="U6" s="12" t="str">
        <f t="shared" si="3"/>
        <v/>
      </c>
      <c r="V6" s="19" t="s">
        <v>77</v>
      </c>
    </row>
    <row r="7" spans="1:22" x14ac:dyDescent="0.45">
      <c r="B7">
        <v>9</v>
      </c>
      <c r="C7">
        <v>29</v>
      </c>
      <c r="D7" t="s">
        <v>108</v>
      </c>
      <c r="F7" s="6">
        <v>45092</v>
      </c>
      <c r="G7" s="6">
        <v>45098</v>
      </c>
      <c r="H7" s="6">
        <v>45102</v>
      </c>
      <c r="I7" s="12">
        <v>30</v>
      </c>
      <c r="J7">
        <v>1.2184999999999999</v>
      </c>
      <c r="K7">
        <v>1.2605999999999999</v>
      </c>
      <c r="M7" s="18">
        <f t="shared" si="4"/>
        <v>42.100000000000023</v>
      </c>
      <c r="N7" s="18">
        <f t="shared" si="1"/>
        <v>1403.3333333333342</v>
      </c>
      <c r="O7" s="12">
        <v>8.01</v>
      </c>
      <c r="P7" s="12">
        <v>0.748</v>
      </c>
      <c r="S7" s="12" t="s">
        <v>102</v>
      </c>
      <c r="T7" s="12" t="b">
        <f t="shared" si="2"/>
        <v>0</v>
      </c>
      <c r="U7" s="12" t="str">
        <f t="shared" si="3"/>
        <v/>
      </c>
      <c r="V7" s="19" t="s">
        <v>77</v>
      </c>
    </row>
    <row r="8" spans="1:22" x14ac:dyDescent="0.45">
      <c r="B8">
        <v>10</v>
      </c>
      <c r="C8">
        <v>61</v>
      </c>
      <c r="D8" t="s">
        <v>74</v>
      </c>
      <c r="F8" s="6">
        <v>45098</v>
      </c>
      <c r="G8" s="6">
        <v>45098</v>
      </c>
      <c r="H8" s="6">
        <v>45102</v>
      </c>
      <c r="I8" s="12">
        <v>30</v>
      </c>
      <c r="J8">
        <v>1.2141999999999999</v>
      </c>
      <c r="K8">
        <v>1.2171000000000001</v>
      </c>
      <c r="M8" s="18">
        <f t="shared" si="4"/>
        <v>2.9000000000001247</v>
      </c>
      <c r="N8" s="18">
        <f t="shared" si="1"/>
        <v>96.666666666670821</v>
      </c>
      <c r="S8" s="12" t="s">
        <v>102</v>
      </c>
      <c r="T8" s="12" t="b">
        <f t="shared" si="2"/>
        <v>0</v>
      </c>
      <c r="U8" s="12" t="str">
        <f t="shared" si="3"/>
        <v>Good</v>
      </c>
    </row>
    <row r="9" spans="1:22" x14ac:dyDescent="0.45">
      <c r="B9">
        <v>10</v>
      </c>
      <c r="C9">
        <v>62</v>
      </c>
      <c r="D9" t="s">
        <v>75</v>
      </c>
      <c r="F9" s="6">
        <v>45098</v>
      </c>
      <c r="G9" s="6">
        <v>45098</v>
      </c>
      <c r="H9" s="6">
        <v>45102</v>
      </c>
      <c r="I9" s="12">
        <v>30</v>
      </c>
      <c r="J9">
        <v>1.2175</v>
      </c>
      <c r="K9">
        <v>1.2176</v>
      </c>
      <c r="M9" s="18">
        <f t="shared" si="4"/>
        <v>9.9999999999988987E-2</v>
      </c>
      <c r="N9" s="18">
        <f t="shared" si="1"/>
        <v>3.3333333333329662</v>
      </c>
      <c r="S9" s="12" t="s">
        <v>102</v>
      </c>
      <c r="T9" s="12" t="b">
        <f t="shared" si="2"/>
        <v>0</v>
      </c>
      <c r="U9" s="12" t="str">
        <f t="shared" si="3"/>
        <v/>
      </c>
    </row>
    <row r="10" spans="1:22" x14ac:dyDescent="0.45">
      <c r="B10">
        <v>10</v>
      </c>
      <c r="C10">
        <v>63</v>
      </c>
      <c r="D10" t="s">
        <v>109</v>
      </c>
      <c r="F10" s="6">
        <v>45092</v>
      </c>
      <c r="G10" s="6">
        <v>45098</v>
      </c>
      <c r="H10" s="6">
        <v>45102</v>
      </c>
      <c r="I10" s="12">
        <v>30</v>
      </c>
      <c r="J10">
        <v>1.2141999999999999</v>
      </c>
      <c r="K10">
        <v>1.2565999999999999</v>
      </c>
      <c r="M10" s="18">
        <f t="shared" si="4"/>
        <v>42.399999999999991</v>
      </c>
      <c r="N10" s="18">
        <f t="shared" si="1"/>
        <v>1413.333333333333</v>
      </c>
      <c r="O10" s="12">
        <v>8.06</v>
      </c>
      <c r="P10" s="12">
        <v>0.75600000000000001</v>
      </c>
      <c r="S10" s="12" t="s">
        <v>102</v>
      </c>
      <c r="T10" s="12" t="b">
        <f t="shared" si="2"/>
        <v>0</v>
      </c>
      <c r="U10" s="12" t="str">
        <f t="shared" si="3"/>
        <v/>
      </c>
      <c r="V10" s="19" t="s">
        <v>77</v>
      </c>
    </row>
    <row r="11" spans="1:22" x14ac:dyDescent="0.45">
      <c r="B11">
        <v>10</v>
      </c>
      <c r="C11">
        <v>64</v>
      </c>
      <c r="D11" t="s">
        <v>110</v>
      </c>
      <c r="F11" s="6">
        <v>45092</v>
      </c>
      <c r="G11" s="6">
        <v>45098</v>
      </c>
      <c r="H11" s="6">
        <v>45102</v>
      </c>
      <c r="I11" s="12">
        <v>30</v>
      </c>
      <c r="J11">
        <v>1.2242999999999999</v>
      </c>
      <c r="K11">
        <v>1.2679</v>
      </c>
      <c r="M11" s="18">
        <f t="shared" si="4"/>
        <v>43.60000000000008</v>
      </c>
      <c r="N11" s="18">
        <f t="shared" si="1"/>
        <v>1453.333333333336</v>
      </c>
      <c r="O11" s="12">
        <v>8.0299999999999994</v>
      </c>
      <c r="P11" s="12">
        <v>0.753</v>
      </c>
      <c r="S11" s="12" t="s">
        <v>102</v>
      </c>
      <c r="T11" s="12" t="b">
        <f t="shared" si="2"/>
        <v>0</v>
      </c>
      <c r="U11" s="12" t="str">
        <f t="shared" si="3"/>
        <v/>
      </c>
      <c r="V11" s="19" t="s">
        <v>77</v>
      </c>
    </row>
    <row r="12" spans="1:22" x14ac:dyDescent="0.45">
      <c r="B12">
        <v>10</v>
      </c>
      <c r="C12">
        <v>65</v>
      </c>
      <c r="D12" t="s">
        <v>111</v>
      </c>
      <c r="F12" s="6">
        <v>45092</v>
      </c>
      <c r="G12" s="6">
        <v>45098</v>
      </c>
      <c r="H12" s="6">
        <v>45102</v>
      </c>
      <c r="I12" s="12">
        <v>30</v>
      </c>
      <c r="J12">
        <v>1.2088000000000001</v>
      </c>
      <c r="K12">
        <v>1.3053999999999999</v>
      </c>
      <c r="M12" s="18">
        <f t="shared" si="4"/>
        <v>96.599999999999795</v>
      </c>
      <c r="N12" s="18">
        <f t="shared" si="1"/>
        <v>3219.9999999999932</v>
      </c>
      <c r="O12" s="12">
        <v>7.93</v>
      </c>
      <c r="P12" s="12">
        <v>0.82499999999999996</v>
      </c>
      <c r="S12" s="12" t="s">
        <v>102</v>
      </c>
      <c r="T12" s="12" t="b">
        <f t="shared" si="2"/>
        <v>0</v>
      </c>
      <c r="U12" s="12" t="str">
        <f t="shared" si="3"/>
        <v/>
      </c>
      <c r="V12" s="19" t="s">
        <v>112</v>
      </c>
    </row>
    <row r="13" spans="1:22" x14ac:dyDescent="0.45">
      <c r="B13">
        <v>10</v>
      </c>
      <c r="C13">
        <v>66</v>
      </c>
      <c r="D13" t="s">
        <v>113</v>
      </c>
      <c r="F13" s="6">
        <v>45092</v>
      </c>
      <c r="G13" s="6">
        <v>45098</v>
      </c>
      <c r="H13" s="6">
        <v>45102</v>
      </c>
      <c r="I13" s="12">
        <v>30</v>
      </c>
      <c r="J13">
        <v>1.2156</v>
      </c>
      <c r="K13">
        <v>1.2745</v>
      </c>
      <c r="M13" s="18">
        <f t="shared" si="4"/>
        <v>58.899999999999949</v>
      </c>
      <c r="N13" s="18">
        <f t="shared" si="1"/>
        <v>1963.3333333333317</v>
      </c>
      <c r="O13" s="12">
        <v>7.99</v>
      </c>
      <c r="P13" s="12">
        <v>0.82</v>
      </c>
      <c r="S13" s="12" t="s">
        <v>102</v>
      </c>
      <c r="T13" s="12" t="b">
        <f t="shared" si="2"/>
        <v>0</v>
      </c>
      <c r="U13" s="12" t="str">
        <f t="shared" si="3"/>
        <v/>
      </c>
      <c r="V13" s="19" t="s">
        <v>77</v>
      </c>
    </row>
    <row r="14" spans="1:22" x14ac:dyDescent="0.45">
      <c r="B14">
        <v>10</v>
      </c>
      <c r="C14">
        <v>67</v>
      </c>
      <c r="D14" t="s">
        <v>114</v>
      </c>
      <c r="F14" s="6">
        <v>45092</v>
      </c>
      <c r="G14" s="6">
        <v>45098</v>
      </c>
      <c r="H14" s="6">
        <v>45102</v>
      </c>
      <c r="I14" s="12">
        <v>30</v>
      </c>
      <c r="J14">
        <v>1.2085999999999999</v>
      </c>
      <c r="K14">
        <v>1.2535000000000001</v>
      </c>
      <c r="M14" s="18">
        <f t="shared" si="4"/>
        <v>44.900000000000162</v>
      </c>
      <c r="N14" s="18">
        <f t="shared" si="1"/>
        <v>1496.6666666666722</v>
      </c>
      <c r="O14" s="12">
        <v>8.0299999999999994</v>
      </c>
      <c r="P14" s="12">
        <v>0.97399999999999998</v>
      </c>
      <c r="S14" s="12" t="s">
        <v>102</v>
      </c>
      <c r="T14" s="12" t="b">
        <f t="shared" si="2"/>
        <v>0</v>
      </c>
      <c r="U14" s="12" t="str">
        <f t="shared" si="3"/>
        <v/>
      </c>
      <c r="V14" s="19" t="s">
        <v>77</v>
      </c>
    </row>
    <row r="15" spans="1:22" x14ac:dyDescent="0.45">
      <c r="B15">
        <v>10</v>
      </c>
      <c r="C15">
        <v>68</v>
      </c>
      <c r="D15" t="s">
        <v>115</v>
      </c>
      <c r="F15" s="6">
        <v>45092</v>
      </c>
      <c r="G15" s="6">
        <v>45098</v>
      </c>
      <c r="H15" s="6">
        <v>45102</v>
      </c>
      <c r="I15" s="12">
        <v>30</v>
      </c>
      <c r="J15">
        <v>1.1993</v>
      </c>
      <c r="K15">
        <v>1.2432000000000001</v>
      </c>
      <c r="M15" s="18">
        <f t="shared" si="4"/>
        <v>43.900000000000048</v>
      </c>
      <c r="N15" s="18">
        <f t="shared" si="1"/>
        <v>1463.3333333333351</v>
      </c>
      <c r="O15" s="12">
        <v>8.0299999999999994</v>
      </c>
      <c r="P15" s="12">
        <v>0.96399999999999997</v>
      </c>
      <c r="S15" s="12" t="s">
        <v>102</v>
      </c>
      <c r="T15" s="12" t="b">
        <f t="shared" si="2"/>
        <v>0</v>
      </c>
      <c r="U15" s="12" t="str">
        <f t="shared" si="3"/>
        <v/>
      </c>
      <c r="V15" s="19" t="s">
        <v>77</v>
      </c>
    </row>
    <row r="16" spans="1:22" x14ac:dyDescent="0.45">
      <c r="B16">
        <v>15</v>
      </c>
      <c r="C16">
        <v>40</v>
      </c>
      <c r="D16" t="s">
        <v>74</v>
      </c>
      <c r="F16" s="6">
        <v>45126</v>
      </c>
      <c r="G16" s="6">
        <v>45126</v>
      </c>
      <c r="H16" s="6">
        <v>45128</v>
      </c>
      <c r="I16" s="12">
        <v>30</v>
      </c>
      <c r="J16">
        <v>1.2007000000000001</v>
      </c>
      <c r="K16">
        <v>1.2037</v>
      </c>
      <c r="M16" s="18">
        <f t="shared" si="4"/>
        <v>2.9999999999998916</v>
      </c>
      <c r="N16" s="18">
        <f t="shared" ref="N16:N43" si="5">M16/(I16/1000)</f>
        <v>99.99999999999639</v>
      </c>
      <c r="S16" s="12"/>
      <c r="T16" s="12"/>
      <c r="U16" s="12" t="str">
        <f t="shared" ref="U16:U39" si="6">IF(AND(D16="Stock Solution", N16&gt;=90, N16&lt;=110), "Good", IF(AND(D16="DI", N16&gt;=-3.33, N16&lt;=3.33), "Good", IF(OR(D16&lt;&gt;"Stock Solution", D16&lt;&gt;"DI"), "", "Bad")))</f>
        <v>Good</v>
      </c>
    </row>
    <row r="17" spans="2:21" x14ac:dyDescent="0.45">
      <c r="B17">
        <v>15</v>
      </c>
      <c r="C17">
        <v>41</v>
      </c>
      <c r="D17" t="s">
        <v>75</v>
      </c>
      <c r="F17" s="6">
        <v>45126</v>
      </c>
      <c r="G17" s="6">
        <v>45126</v>
      </c>
      <c r="H17" s="6">
        <v>45128</v>
      </c>
      <c r="I17" s="12">
        <v>30</v>
      </c>
      <c r="J17">
        <v>1.2150000000000001</v>
      </c>
      <c r="K17">
        <v>1.2151000000000001</v>
      </c>
      <c r="M17" s="18">
        <f t="shared" si="4"/>
        <v>9.9999999999988987E-2</v>
      </c>
      <c r="N17" s="18">
        <f t="shared" si="5"/>
        <v>3.3333333333329662</v>
      </c>
      <c r="S17" s="12"/>
      <c r="T17" s="12"/>
      <c r="U17" s="12" t="str">
        <f t="shared" si="6"/>
        <v/>
      </c>
    </row>
    <row r="18" spans="2:21" x14ac:dyDescent="0.45">
      <c r="B18">
        <v>15</v>
      </c>
      <c r="C18">
        <v>42</v>
      </c>
      <c r="D18" t="s">
        <v>116</v>
      </c>
      <c r="F18" s="6">
        <v>45124</v>
      </c>
      <c r="G18" s="6">
        <v>45126</v>
      </c>
      <c r="H18" s="6">
        <v>45128</v>
      </c>
      <c r="I18" s="12">
        <v>30</v>
      </c>
      <c r="J18">
        <v>1.2252000000000001</v>
      </c>
      <c r="K18">
        <v>1.2359</v>
      </c>
      <c r="M18" s="18">
        <f t="shared" si="4"/>
        <v>10.699999999999932</v>
      </c>
      <c r="N18" s="18">
        <f t="shared" si="5"/>
        <v>356.66666666666441</v>
      </c>
      <c r="S18" s="12"/>
      <c r="T18" s="12"/>
      <c r="U18" s="12" t="str">
        <f t="shared" si="6"/>
        <v/>
      </c>
    </row>
    <row r="19" spans="2:21" x14ac:dyDescent="0.45">
      <c r="B19">
        <v>15</v>
      </c>
      <c r="C19">
        <v>43</v>
      </c>
      <c r="D19" t="s">
        <v>117</v>
      </c>
      <c r="F19" s="6">
        <v>45124</v>
      </c>
      <c r="G19" s="6">
        <v>45126</v>
      </c>
      <c r="H19" s="6">
        <v>45128</v>
      </c>
      <c r="I19" s="12">
        <v>30</v>
      </c>
      <c r="J19">
        <v>1.1935</v>
      </c>
      <c r="K19">
        <v>1.2145999999999999</v>
      </c>
      <c r="M19" s="18">
        <f t="shared" si="4"/>
        <v>21.099999999999895</v>
      </c>
      <c r="N19" s="18">
        <f t="shared" si="5"/>
        <v>703.33333333332985</v>
      </c>
      <c r="S19" s="12"/>
      <c r="T19" s="12"/>
      <c r="U19" s="12" t="str">
        <f t="shared" si="6"/>
        <v/>
      </c>
    </row>
    <row r="20" spans="2:21" x14ac:dyDescent="0.45">
      <c r="B20">
        <v>15</v>
      </c>
      <c r="C20">
        <v>44</v>
      </c>
      <c r="D20" t="s">
        <v>118</v>
      </c>
      <c r="F20" s="6">
        <v>45124</v>
      </c>
      <c r="G20" s="6">
        <v>45126</v>
      </c>
      <c r="H20" s="6">
        <v>45128</v>
      </c>
      <c r="I20" s="12">
        <v>30</v>
      </c>
      <c r="J20">
        <v>1.2055</v>
      </c>
      <c r="K20">
        <v>1.2323</v>
      </c>
      <c r="M20" s="18">
        <f t="shared" si="4"/>
        <v>26.799999999999933</v>
      </c>
      <c r="N20" s="18">
        <f t="shared" si="5"/>
        <v>893.3333333333311</v>
      </c>
      <c r="U20" s="12" t="str">
        <f t="shared" si="6"/>
        <v/>
      </c>
    </row>
    <row r="21" spans="2:21" x14ac:dyDescent="0.45">
      <c r="B21">
        <v>15</v>
      </c>
      <c r="C21">
        <v>45</v>
      </c>
      <c r="D21" t="s">
        <v>119</v>
      </c>
      <c r="F21" s="6">
        <v>45124</v>
      </c>
      <c r="G21" s="6">
        <v>45126</v>
      </c>
      <c r="H21" s="6">
        <v>45128</v>
      </c>
      <c r="I21" s="12">
        <v>30</v>
      </c>
      <c r="J21">
        <v>1.2148000000000001</v>
      </c>
      <c r="K21">
        <v>1.2423999999999999</v>
      </c>
      <c r="M21" s="18">
        <f t="shared" si="4"/>
        <v>27.599999999999845</v>
      </c>
      <c r="N21" s="18">
        <f t="shared" si="5"/>
        <v>919.99999999999488</v>
      </c>
      <c r="U21" s="12" t="str">
        <f t="shared" si="6"/>
        <v/>
      </c>
    </row>
    <row r="22" spans="2:21" x14ac:dyDescent="0.45">
      <c r="B22">
        <v>15</v>
      </c>
      <c r="C22">
        <v>46</v>
      </c>
      <c r="D22" t="s">
        <v>120</v>
      </c>
      <c r="F22" s="6">
        <v>45124</v>
      </c>
      <c r="G22" s="6">
        <v>45126</v>
      </c>
      <c r="H22" s="6">
        <v>45128</v>
      </c>
      <c r="I22" s="12">
        <v>30</v>
      </c>
      <c r="J22">
        <v>1.2117</v>
      </c>
      <c r="K22">
        <v>1.2249000000000001</v>
      </c>
      <c r="M22" s="18">
        <f t="shared" si="4"/>
        <v>13.200000000000101</v>
      </c>
      <c r="N22" s="18">
        <f t="shared" si="5"/>
        <v>440.00000000000335</v>
      </c>
      <c r="U22" s="12" t="str">
        <f t="shared" si="6"/>
        <v/>
      </c>
    </row>
    <row r="23" spans="2:21" x14ac:dyDescent="0.45">
      <c r="B23">
        <v>15</v>
      </c>
      <c r="C23">
        <v>47</v>
      </c>
      <c r="D23" t="s">
        <v>121</v>
      </c>
      <c r="F23" s="6">
        <v>45124</v>
      </c>
      <c r="G23" s="6">
        <v>45126</v>
      </c>
      <c r="H23" s="6">
        <v>45128</v>
      </c>
      <c r="I23" s="12">
        <v>30</v>
      </c>
      <c r="J23">
        <v>1.2094</v>
      </c>
      <c r="K23">
        <v>1.2573000000000001</v>
      </c>
      <c r="M23" s="18">
        <f t="shared" si="4"/>
        <v>47.900000000000055</v>
      </c>
      <c r="N23" s="18">
        <f t="shared" si="5"/>
        <v>1596.6666666666686</v>
      </c>
      <c r="U23" s="12" t="str">
        <f t="shared" si="6"/>
        <v/>
      </c>
    </row>
    <row r="24" spans="2:21" x14ac:dyDescent="0.45">
      <c r="B24">
        <v>15</v>
      </c>
      <c r="C24">
        <v>48</v>
      </c>
      <c r="D24" t="s">
        <v>122</v>
      </c>
      <c r="F24" s="6">
        <v>45124</v>
      </c>
      <c r="G24" s="6">
        <v>45126</v>
      </c>
      <c r="H24" s="6">
        <v>45128</v>
      </c>
      <c r="I24" s="12">
        <v>30</v>
      </c>
      <c r="J24">
        <v>1.2081999999999999</v>
      </c>
      <c r="K24">
        <v>1.2235</v>
      </c>
      <c r="M24" s="18">
        <f t="shared" si="4"/>
        <v>15.300000000000091</v>
      </c>
      <c r="N24" s="18">
        <f t="shared" si="5"/>
        <v>510.00000000000307</v>
      </c>
      <c r="U24" s="12" t="str">
        <f t="shared" si="6"/>
        <v/>
      </c>
    </row>
    <row r="25" spans="2:21" x14ac:dyDescent="0.45">
      <c r="B25">
        <v>15</v>
      </c>
      <c r="C25">
        <v>49</v>
      </c>
      <c r="D25" t="s">
        <v>123</v>
      </c>
      <c r="F25" s="6">
        <v>45124</v>
      </c>
      <c r="G25" s="6">
        <v>45126</v>
      </c>
      <c r="H25" s="6">
        <v>45128</v>
      </c>
      <c r="I25" s="12">
        <v>30</v>
      </c>
      <c r="J25">
        <v>1.2121999999999999</v>
      </c>
      <c r="K25">
        <v>1.2496</v>
      </c>
      <c r="M25" s="18">
        <f t="shared" ref="M25:M45" si="7">(SMALL(K25:L25,1)-J25)*1000</f>
        <v>37.400000000000098</v>
      </c>
      <c r="N25" s="18">
        <f t="shared" si="5"/>
        <v>1246.6666666666699</v>
      </c>
      <c r="U25" s="12" t="str">
        <f t="shared" si="6"/>
        <v/>
      </c>
    </row>
    <row r="26" spans="2:21" x14ac:dyDescent="0.45">
      <c r="B26">
        <v>15</v>
      </c>
      <c r="C26">
        <v>50</v>
      </c>
      <c r="D26" t="s">
        <v>124</v>
      </c>
      <c r="F26" s="6">
        <v>45124</v>
      </c>
      <c r="G26" s="6">
        <v>45126</v>
      </c>
      <c r="H26" s="6">
        <v>45128</v>
      </c>
      <c r="I26" s="12">
        <v>30</v>
      </c>
      <c r="J26">
        <v>1.1988000000000001</v>
      </c>
      <c r="K26">
        <v>1.3067</v>
      </c>
      <c r="M26" s="18">
        <f t="shared" si="7"/>
        <v>107.89999999999989</v>
      </c>
      <c r="N26" s="18">
        <f t="shared" si="5"/>
        <v>3596.6666666666633</v>
      </c>
      <c r="U26" s="12" t="str">
        <f t="shared" si="6"/>
        <v/>
      </c>
    </row>
    <row r="27" spans="2:21" x14ac:dyDescent="0.45">
      <c r="B27">
        <v>15</v>
      </c>
      <c r="C27">
        <v>51</v>
      </c>
      <c r="D27" t="s">
        <v>125</v>
      </c>
      <c r="F27" s="6">
        <v>45124</v>
      </c>
      <c r="G27" s="6">
        <v>45126</v>
      </c>
      <c r="H27" s="6">
        <v>45128</v>
      </c>
      <c r="I27" s="12">
        <v>30</v>
      </c>
      <c r="J27">
        <v>1.2053</v>
      </c>
      <c r="K27">
        <v>1.2663</v>
      </c>
      <c r="M27" s="18">
        <f t="shared" si="7"/>
        <v>60.999999999999943</v>
      </c>
      <c r="N27" s="18">
        <f t="shared" si="5"/>
        <v>2033.3333333333314</v>
      </c>
      <c r="U27" s="12" t="str">
        <f t="shared" si="6"/>
        <v/>
      </c>
    </row>
    <row r="28" spans="2:21" x14ac:dyDescent="0.45">
      <c r="B28">
        <v>16</v>
      </c>
      <c r="C28">
        <v>52</v>
      </c>
      <c r="D28" t="s">
        <v>74</v>
      </c>
      <c r="F28" s="6">
        <v>45126</v>
      </c>
      <c r="G28" s="6">
        <v>45126</v>
      </c>
      <c r="H28" s="6">
        <v>45128</v>
      </c>
      <c r="I28" s="12">
        <v>30</v>
      </c>
      <c r="J28">
        <v>1.204</v>
      </c>
      <c r="K28">
        <v>1.2071000000000001</v>
      </c>
      <c r="M28" s="18">
        <f t="shared" si="7"/>
        <v>3.1000000000001027</v>
      </c>
      <c r="N28" s="18">
        <f t="shared" si="5"/>
        <v>103.33333333333675</v>
      </c>
      <c r="U28" s="12" t="str">
        <f t="shared" si="6"/>
        <v>Good</v>
      </c>
    </row>
    <row r="29" spans="2:21" x14ac:dyDescent="0.45">
      <c r="B29">
        <v>16</v>
      </c>
      <c r="C29">
        <v>53</v>
      </c>
      <c r="D29" t="s">
        <v>75</v>
      </c>
      <c r="F29" s="6">
        <v>45126</v>
      </c>
      <c r="G29" s="6">
        <v>45126</v>
      </c>
      <c r="H29" s="6">
        <v>45128</v>
      </c>
      <c r="I29" s="12">
        <v>30</v>
      </c>
      <c r="J29">
        <v>1.1843999999999999</v>
      </c>
      <c r="K29">
        <v>1.1843999999999999</v>
      </c>
      <c r="M29" s="18">
        <f t="shared" si="7"/>
        <v>0</v>
      </c>
      <c r="N29" s="18">
        <f t="shared" si="5"/>
        <v>0</v>
      </c>
      <c r="U29" s="12" t="str">
        <f t="shared" si="6"/>
        <v>Good</v>
      </c>
    </row>
    <row r="30" spans="2:21" x14ac:dyDescent="0.45">
      <c r="B30">
        <v>16</v>
      </c>
      <c r="C30">
        <v>54</v>
      </c>
      <c r="D30" t="s">
        <v>126</v>
      </c>
      <c r="F30" s="6">
        <v>45124</v>
      </c>
      <c r="G30" s="6">
        <v>45126</v>
      </c>
      <c r="H30" s="6">
        <v>45128</v>
      </c>
      <c r="I30" s="12">
        <v>30</v>
      </c>
      <c r="J30">
        <v>1.2331000000000001</v>
      </c>
      <c r="K30">
        <v>1.2341</v>
      </c>
      <c r="M30" s="18">
        <f t="shared" si="7"/>
        <v>0.99999999999988987</v>
      </c>
      <c r="N30" s="18">
        <f t="shared" si="5"/>
        <v>33.333333333329662</v>
      </c>
      <c r="U30" s="12" t="str">
        <f t="shared" si="6"/>
        <v/>
      </c>
    </row>
    <row r="31" spans="2:21" x14ac:dyDescent="0.45">
      <c r="B31">
        <v>16</v>
      </c>
      <c r="C31">
        <v>55</v>
      </c>
      <c r="D31" t="s">
        <v>127</v>
      </c>
      <c r="F31" s="6">
        <v>45124</v>
      </c>
      <c r="G31" s="6">
        <v>45126</v>
      </c>
      <c r="H31" s="6">
        <v>45128</v>
      </c>
      <c r="I31" s="12">
        <v>30</v>
      </c>
      <c r="J31">
        <v>1.2263999999999999</v>
      </c>
      <c r="K31">
        <v>1.2582</v>
      </c>
      <c r="M31" s="18">
        <f t="shared" si="7"/>
        <v>31.80000000000005</v>
      </c>
      <c r="N31" s="18">
        <f t="shared" si="5"/>
        <v>1060.0000000000018</v>
      </c>
      <c r="U31" s="12" t="str">
        <f t="shared" si="6"/>
        <v/>
      </c>
    </row>
    <row r="32" spans="2:21" x14ac:dyDescent="0.45">
      <c r="B32">
        <v>16</v>
      </c>
      <c r="C32">
        <v>56</v>
      </c>
      <c r="D32" t="s">
        <v>128</v>
      </c>
      <c r="F32" s="6">
        <v>45124</v>
      </c>
      <c r="G32" s="6">
        <v>45126</v>
      </c>
      <c r="H32" s="6">
        <v>45128</v>
      </c>
      <c r="I32" s="12">
        <v>30</v>
      </c>
      <c r="J32">
        <v>1.1938</v>
      </c>
      <c r="K32">
        <v>1.2098</v>
      </c>
      <c r="M32" s="18">
        <f t="shared" si="7"/>
        <v>16.000000000000014</v>
      </c>
      <c r="N32" s="18">
        <f t="shared" si="5"/>
        <v>533.33333333333383</v>
      </c>
      <c r="U32" s="12" t="str">
        <f t="shared" si="6"/>
        <v/>
      </c>
    </row>
    <row r="33" spans="2:21" x14ac:dyDescent="0.45">
      <c r="B33">
        <v>16</v>
      </c>
      <c r="C33">
        <v>57</v>
      </c>
      <c r="D33" t="s">
        <v>129</v>
      </c>
      <c r="F33" s="6">
        <v>45124</v>
      </c>
      <c r="G33" s="6">
        <v>45126</v>
      </c>
      <c r="H33" s="6">
        <v>45128</v>
      </c>
      <c r="I33" s="12">
        <v>30</v>
      </c>
      <c r="J33">
        <v>1.2201</v>
      </c>
      <c r="K33">
        <v>1.2445999999999999</v>
      </c>
      <c r="M33" s="18">
        <f t="shared" si="7"/>
        <v>24.499999999999964</v>
      </c>
      <c r="N33" s="18">
        <f t="shared" si="5"/>
        <v>816.66666666666549</v>
      </c>
      <c r="U33" s="12" t="str">
        <f t="shared" si="6"/>
        <v/>
      </c>
    </row>
    <row r="34" spans="2:21" x14ac:dyDescent="0.45">
      <c r="B34">
        <v>16</v>
      </c>
      <c r="C34">
        <v>58</v>
      </c>
      <c r="D34" t="s">
        <v>130</v>
      </c>
      <c r="F34" s="6">
        <v>45124</v>
      </c>
      <c r="G34" s="6">
        <v>45126</v>
      </c>
      <c r="H34" s="6">
        <v>45128</v>
      </c>
      <c r="I34" s="12">
        <v>30</v>
      </c>
      <c r="J34">
        <v>1.2251000000000001</v>
      </c>
      <c r="K34">
        <v>1.2293000000000001</v>
      </c>
      <c r="M34" s="18">
        <f t="shared" si="7"/>
        <v>4.1999999999999815</v>
      </c>
      <c r="N34" s="18">
        <f t="shared" si="5"/>
        <v>139.9999999999994</v>
      </c>
      <c r="U34" s="12" t="str">
        <f t="shared" si="6"/>
        <v/>
      </c>
    </row>
    <row r="35" spans="2:21" x14ac:dyDescent="0.45">
      <c r="B35">
        <v>16</v>
      </c>
      <c r="C35">
        <v>59</v>
      </c>
      <c r="D35" t="s">
        <v>131</v>
      </c>
      <c r="F35" s="6">
        <v>45124</v>
      </c>
      <c r="G35" s="6">
        <v>45126</v>
      </c>
      <c r="H35" s="6">
        <v>45128</v>
      </c>
      <c r="I35" s="12">
        <v>30</v>
      </c>
      <c r="J35">
        <v>1.2072000000000001</v>
      </c>
      <c r="K35">
        <v>1.2576000000000001</v>
      </c>
      <c r="M35" s="18">
        <f t="shared" si="7"/>
        <v>50.4</v>
      </c>
      <c r="N35" s="18">
        <f t="shared" si="5"/>
        <v>1680</v>
      </c>
      <c r="U35" s="12" t="str">
        <f t="shared" si="6"/>
        <v/>
      </c>
    </row>
    <row r="36" spans="2:21" x14ac:dyDescent="0.45">
      <c r="B36">
        <v>16</v>
      </c>
      <c r="C36">
        <v>60</v>
      </c>
      <c r="D36" t="s">
        <v>132</v>
      </c>
      <c r="F36" s="6">
        <v>45124</v>
      </c>
      <c r="G36" s="6">
        <v>45126</v>
      </c>
      <c r="H36" s="6">
        <v>45128</v>
      </c>
      <c r="I36" s="12">
        <v>30</v>
      </c>
      <c r="J36">
        <v>1.222</v>
      </c>
      <c r="K36">
        <v>1.2234</v>
      </c>
      <c r="M36" s="18">
        <f t="shared" si="7"/>
        <v>1.4000000000000679</v>
      </c>
      <c r="N36" s="18">
        <f t="shared" si="5"/>
        <v>46.666666666668931</v>
      </c>
      <c r="U36" s="12" t="str">
        <f t="shared" si="6"/>
        <v/>
      </c>
    </row>
    <row r="37" spans="2:21" x14ac:dyDescent="0.45">
      <c r="B37">
        <v>16</v>
      </c>
      <c r="C37">
        <v>61</v>
      </c>
      <c r="D37" t="s">
        <v>133</v>
      </c>
      <c r="F37" s="6">
        <v>45124</v>
      </c>
      <c r="G37" s="6">
        <v>45126</v>
      </c>
      <c r="H37" s="6">
        <v>45128</v>
      </c>
      <c r="I37" s="12">
        <v>30</v>
      </c>
      <c r="J37">
        <v>1.2129000000000001</v>
      </c>
      <c r="K37">
        <v>1.2293000000000001</v>
      </c>
      <c r="M37" s="18">
        <f t="shared" si="7"/>
        <v>16.39999999999997</v>
      </c>
      <c r="N37" s="18">
        <f t="shared" si="5"/>
        <v>546.66666666666572</v>
      </c>
      <c r="U37" s="12" t="str">
        <f t="shared" si="6"/>
        <v/>
      </c>
    </row>
    <row r="38" spans="2:21" x14ac:dyDescent="0.45">
      <c r="B38">
        <v>16</v>
      </c>
      <c r="C38">
        <v>62</v>
      </c>
      <c r="D38" t="s">
        <v>134</v>
      </c>
      <c r="F38" s="6">
        <v>45124</v>
      </c>
      <c r="G38" s="6">
        <v>45126</v>
      </c>
      <c r="H38" s="6">
        <v>45128</v>
      </c>
      <c r="I38" s="12">
        <v>30</v>
      </c>
      <c r="J38">
        <v>1.2166999999999999</v>
      </c>
      <c r="K38">
        <v>1.2352000000000001</v>
      </c>
      <c r="M38" s="18">
        <f t="shared" si="7"/>
        <v>18.500000000000185</v>
      </c>
      <c r="N38" s="18">
        <f t="shared" si="5"/>
        <v>616.66666666667288</v>
      </c>
      <c r="U38" s="12" t="str">
        <f t="shared" si="6"/>
        <v/>
      </c>
    </row>
    <row r="39" spans="2:21" x14ac:dyDescent="0.45">
      <c r="B39">
        <v>16</v>
      </c>
      <c r="C39">
        <v>63</v>
      </c>
      <c r="D39" t="s">
        <v>135</v>
      </c>
      <c r="F39" s="6">
        <v>45124</v>
      </c>
      <c r="G39" s="6">
        <v>45126</v>
      </c>
      <c r="H39" s="6">
        <v>45128</v>
      </c>
      <c r="I39" s="12">
        <v>30</v>
      </c>
      <c r="J39">
        <v>1.2150000000000001</v>
      </c>
      <c r="K39">
        <v>1.2572000000000001</v>
      </c>
      <c r="M39" s="18">
        <f t="shared" si="7"/>
        <v>42.200000000000017</v>
      </c>
      <c r="N39" s="18">
        <f t="shared" si="5"/>
        <v>1406.6666666666672</v>
      </c>
      <c r="U39" s="12" t="str">
        <f t="shared" si="6"/>
        <v/>
      </c>
    </row>
    <row r="40" spans="2:21" x14ac:dyDescent="0.45">
      <c r="B40">
        <v>17</v>
      </c>
      <c r="C40">
        <v>30</v>
      </c>
      <c r="D40" t="s">
        <v>74</v>
      </c>
      <c r="F40" s="6">
        <v>45126</v>
      </c>
      <c r="G40" s="6">
        <v>45126</v>
      </c>
      <c r="H40" s="6">
        <v>45128</v>
      </c>
      <c r="I40" s="12">
        <v>30</v>
      </c>
      <c r="J40">
        <v>1.2170000000000001</v>
      </c>
      <c r="K40">
        <v>1.2201</v>
      </c>
      <c r="M40" s="18">
        <f t="shared" si="7"/>
        <v>3.0999999999998806</v>
      </c>
      <c r="N40" s="18">
        <f t="shared" si="5"/>
        <v>103.33333333332936</v>
      </c>
    </row>
    <row r="41" spans="2:21" x14ac:dyDescent="0.45">
      <c r="B41">
        <v>17</v>
      </c>
      <c r="C41">
        <v>31</v>
      </c>
      <c r="D41" t="s">
        <v>75</v>
      </c>
      <c r="F41" s="6">
        <v>45126</v>
      </c>
      <c r="G41" s="6">
        <v>45126</v>
      </c>
      <c r="H41" s="6">
        <v>45128</v>
      </c>
      <c r="I41" s="12">
        <v>30</v>
      </c>
      <c r="J41">
        <v>1.2178</v>
      </c>
      <c r="K41">
        <v>1.2178</v>
      </c>
      <c r="M41" s="18">
        <f t="shared" si="7"/>
        <v>0</v>
      </c>
      <c r="N41" s="18">
        <f t="shared" si="5"/>
        <v>0</v>
      </c>
    </row>
    <row r="42" spans="2:21" x14ac:dyDescent="0.45">
      <c r="B42">
        <v>17</v>
      </c>
      <c r="C42">
        <v>32</v>
      </c>
      <c r="D42" t="s">
        <v>136</v>
      </c>
      <c r="F42" s="6">
        <v>45124</v>
      </c>
      <c r="G42" s="6">
        <v>45126</v>
      </c>
      <c r="H42" s="6">
        <v>45128</v>
      </c>
      <c r="I42" s="12">
        <v>30</v>
      </c>
      <c r="J42">
        <v>1.2012</v>
      </c>
      <c r="K42">
        <v>1.2126999999999999</v>
      </c>
      <c r="M42" s="18">
        <f t="shared" si="7"/>
        <v>11.499999999999844</v>
      </c>
      <c r="N42" s="18">
        <f t="shared" si="5"/>
        <v>383.33333333332814</v>
      </c>
    </row>
    <row r="43" spans="2:21" x14ac:dyDescent="0.45">
      <c r="B43">
        <v>17</v>
      </c>
      <c r="C43">
        <v>33</v>
      </c>
      <c r="D43" t="s">
        <v>137</v>
      </c>
      <c r="F43" s="6">
        <v>45124</v>
      </c>
      <c r="G43" s="6">
        <v>45126</v>
      </c>
      <c r="H43" s="6">
        <v>45128</v>
      </c>
      <c r="I43" s="12">
        <v>30</v>
      </c>
      <c r="J43">
        <v>1.2047000000000001</v>
      </c>
      <c r="K43">
        <v>1.2516</v>
      </c>
      <c r="M43" s="18">
        <f t="shared" si="7"/>
        <v>46.899999999999942</v>
      </c>
      <c r="N43" s="18">
        <f t="shared" si="5"/>
        <v>1563.3333333333314</v>
      </c>
    </row>
    <row r="44" spans="2:21" x14ac:dyDescent="0.45">
      <c r="B44">
        <v>17</v>
      </c>
      <c r="C44">
        <v>34</v>
      </c>
      <c r="D44" t="s">
        <v>138</v>
      </c>
      <c r="F44" s="6">
        <v>45124</v>
      </c>
      <c r="G44" s="6">
        <v>45126</v>
      </c>
      <c r="H44" s="6">
        <v>45128</v>
      </c>
      <c r="I44" s="12">
        <v>30</v>
      </c>
      <c r="J44">
        <v>1.2148000000000001</v>
      </c>
      <c r="K44">
        <v>1.2714000000000001</v>
      </c>
      <c r="M44" s="18">
        <f t="shared" si="7"/>
        <v>56.59999999999998</v>
      </c>
      <c r="N44" s="18">
        <f t="shared" ref="N44:N45" si="8">M44/(I44/1000)</f>
        <v>1886.6666666666661</v>
      </c>
    </row>
    <row r="45" spans="2:21" x14ac:dyDescent="0.45">
      <c r="B45">
        <v>17</v>
      </c>
      <c r="C45">
        <v>35</v>
      </c>
      <c r="D45" t="s">
        <v>139</v>
      </c>
      <c r="F45" s="6">
        <v>45124</v>
      </c>
      <c r="G45" s="6">
        <v>45126</v>
      </c>
      <c r="H45" s="6">
        <v>45128</v>
      </c>
      <c r="I45" s="12">
        <v>30</v>
      </c>
      <c r="J45">
        <v>1.2279</v>
      </c>
      <c r="K45">
        <v>1.2714000000000001</v>
      </c>
      <c r="M45" s="18">
        <f t="shared" si="7"/>
        <v>43.500000000000092</v>
      </c>
      <c r="N45" s="18">
        <f t="shared" si="8"/>
        <v>1450.0000000000032</v>
      </c>
    </row>
    <row r="46" spans="2:21" x14ac:dyDescent="0.45">
      <c r="F46" s="6"/>
      <c r="G46" s="6"/>
      <c r="I46" s="12"/>
      <c r="M46" s="18"/>
      <c r="N46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A8E6-28C6-4FBA-8CF2-04F8551A4743}">
  <dimension ref="A1:V42"/>
  <sheetViews>
    <sheetView topLeftCell="A6" workbookViewId="0">
      <selection activeCell="E12" sqref="E12"/>
    </sheetView>
  </sheetViews>
  <sheetFormatPr defaultRowHeight="14.25" x14ac:dyDescent="0.45"/>
  <cols>
    <col min="4" max="4" width="16.1328125" bestFit="1" customWidth="1"/>
    <col min="6" max="6" width="15" bestFit="1" customWidth="1"/>
    <col min="7" max="7" width="17.59765625" bestFit="1" customWidth="1"/>
    <col min="8" max="8" width="17.73046875" bestFit="1" customWidth="1"/>
  </cols>
  <sheetData>
    <row r="1" spans="1:21" x14ac:dyDescent="0.45">
      <c r="A1" s="10" t="s">
        <v>2</v>
      </c>
      <c r="B1" s="10" t="s">
        <v>55</v>
      </c>
      <c r="C1" s="10" t="s">
        <v>56</v>
      </c>
      <c r="D1" s="10" t="s">
        <v>57</v>
      </c>
      <c r="E1" s="10" t="s">
        <v>58</v>
      </c>
      <c r="F1" s="10" t="s">
        <v>59</v>
      </c>
      <c r="G1" s="10" t="s">
        <v>60</v>
      </c>
      <c r="H1" s="10" t="s">
        <v>61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N1" s="11" t="s">
        <v>67</v>
      </c>
    </row>
    <row r="2" spans="1:21" x14ac:dyDescent="0.45">
      <c r="A2" t="s">
        <v>78</v>
      </c>
      <c r="B2" s="12">
        <v>3</v>
      </c>
      <c r="C2">
        <v>45</v>
      </c>
      <c r="D2" t="s">
        <v>80</v>
      </c>
      <c r="E2" t="b">
        <v>0</v>
      </c>
      <c r="F2" s="6">
        <v>45058</v>
      </c>
      <c r="G2" s="6">
        <v>45067</v>
      </c>
      <c r="H2" s="6">
        <v>45068</v>
      </c>
      <c r="I2" s="12">
        <v>30</v>
      </c>
      <c r="J2">
        <v>1.1921999999999999</v>
      </c>
      <c r="K2">
        <v>1.1929000000000001</v>
      </c>
      <c r="M2" s="14">
        <f>(SMALL(K2:L2,1)-J2)*1000</f>
        <v>0.70000000000014495</v>
      </c>
      <c r="N2" s="14">
        <f>M2/(I2/1000)</f>
        <v>23.333333333338167</v>
      </c>
    </row>
    <row r="3" spans="1:21" x14ac:dyDescent="0.45">
      <c r="A3" t="s">
        <v>78</v>
      </c>
      <c r="B3" s="12">
        <v>3</v>
      </c>
      <c r="C3">
        <v>119</v>
      </c>
      <c r="D3" t="s">
        <v>80</v>
      </c>
      <c r="E3" t="b">
        <v>1</v>
      </c>
      <c r="F3" s="6">
        <v>45058</v>
      </c>
      <c r="G3" s="6">
        <v>45070</v>
      </c>
      <c r="H3" s="6">
        <v>45071</v>
      </c>
      <c r="I3" s="12">
        <v>30</v>
      </c>
      <c r="J3">
        <v>1.1861999999999999</v>
      </c>
      <c r="K3">
        <v>1.1867000000000001</v>
      </c>
      <c r="M3" s="14">
        <f t="shared" ref="M3" si="0">(SMALL(K3:L3,1)-J3)*1000</f>
        <v>0.50000000000016698</v>
      </c>
      <c r="N3" s="14">
        <f t="shared" ref="N3" si="1">M3/(I3/1000)</f>
        <v>16.666666666672235</v>
      </c>
    </row>
    <row r="4" spans="1:21" x14ac:dyDescent="0.45">
      <c r="A4" t="s">
        <v>78</v>
      </c>
      <c r="B4" s="12">
        <v>3</v>
      </c>
      <c r="C4">
        <v>44</v>
      </c>
      <c r="D4" t="s">
        <v>79</v>
      </c>
      <c r="E4" t="b">
        <v>0</v>
      </c>
      <c r="F4" s="6">
        <v>45058</v>
      </c>
      <c r="G4" s="6">
        <v>45067</v>
      </c>
      <c r="H4" s="6">
        <v>45068</v>
      </c>
      <c r="I4" s="12">
        <v>30</v>
      </c>
      <c r="J4">
        <v>1.2146999999999999</v>
      </c>
      <c r="K4">
        <v>1.2158</v>
      </c>
      <c r="M4" s="14">
        <f>(SMALL(K4:L4,1)-J4)*1000</f>
        <v>1.1000000000001009</v>
      </c>
      <c r="N4" s="14">
        <f>M4/(I4/1000)</f>
        <v>36.666666666670032</v>
      </c>
    </row>
    <row r="5" spans="1:21" x14ac:dyDescent="0.45">
      <c r="A5" t="s">
        <v>78</v>
      </c>
      <c r="B5" s="12">
        <v>3</v>
      </c>
      <c r="C5">
        <v>118</v>
      </c>
      <c r="D5" t="s">
        <v>79</v>
      </c>
      <c r="E5" t="b">
        <v>1</v>
      </c>
      <c r="F5" s="6">
        <v>45058</v>
      </c>
      <c r="G5" s="6">
        <v>45070</v>
      </c>
      <c r="H5" s="6">
        <v>45071</v>
      </c>
      <c r="I5" s="12">
        <v>30</v>
      </c>
      <c r="J5">
        <v>1.2131000000000001</v>
      </c>
      <c r="K5">
        <v>1.2137</v>
      </c>
      <c r="M5" s="14">
        <f t="shared" ref="M5:M9" si="2">(SMALL(K5:L5,1)-J5)*1000</f>
        <v>0.59999999999993392</v>
      </c>
      <c r="N5" s="14">
        <f t="shared" ref="N5:N9" si="3">M5/(I5/1000)</f>
        <v>19.999999999997797</v>
      </c>
    </row>
    <row r="6" spans="1:21" x14ac:dyDescent="0.45">
      <c r="A6" t="s">
        <v>78</v>
      </c>
      <c r="B6" s="12">
        <v>3</v>
      </c>
      <c r="C6">
        <v>120</v>
      </c>
      <c r="D6" t="s">
        <v>79</v>
      </c>
      <c r="E6" t="b">
        <v>1</v>
      </c>
      <c r="F6" s="6">
        <v>45058</v>
      </c>
      <c r="G6" s="6">
        <v>45070</v>
      </c>
      <c r="H6" s="6">
        <v>45071</v>
      </c>
      <c r="I6" s="12">
        <v>30</v>
      </c>
      <c r="J6">
        <v>1.2131000000000001</v>
      </c>
      <c r="K6">
        <v>1.2138</v>
      </c>
      <c r="M6" s="14">
        <f t="shared" si="2"/>
        <v>0.69999999999992291</v>
      </c>
      <c r="N6" s="14">
        <f t="shared" si="3"/>
        <v>23.333333333330764</v>
      </c>
    </row>
    <row r="7" spans="1:21" x14ac:dyDescent="0.45">
      <c r="A7" t="s">
        <v>76</v>
      </c>
      <c r="B7" s="12">
        <v>4</v>
      </c>
      <c r="C7">
        <v>4</v>
      </c>
      <c r="D7" t="s">
        <v>81</v>
      </c>
      <c r="E7" t="b">
        <v>0</v>
      </c>
      <c r="F7" s="6">
        <v>45078</v>
      </c>
      <c r="G7" s="6">
        <v>45081</v>
      </c>
      <c r="H7" s="6">
        <v>45085</v>
      </c>
      <c r="I7" s="12">
        <v>30</v>
      </c>
      <c r="J7">
        <v>1.2096</v>
      </c>
      <c r="K7">
        <v>1.2105999999999999</v>
      </c>
      <c r="M7" s="14">
        <f t="shared" si="2"/>
        <v>0.99999999999988987</v>
      </c>
      <c r="N7" s="14">
        <f t="shared" si="3"/>
        <v>33.333333333329662</v>
      </c>
      <c r="O7" s="12">
        <v>8.18</v>
      </c>
      <c r="P7" s="12">
        <v>0.41499999999999998</v>
      </c>
      <c r="Q7" s="16">
        <v>45082.486111111109</v>
      </c>
      <c r="S7" s="12" t="s">
        <v>82</v>
      </c>
      <c r="T7" s="12" t="b">
        <f t="shared" ref="T7" si="4">IF(G7-F7&gt;7, TRUE, FALSE)</f>
        <v>0</v>
      </c>
      <c r="U7" s="12" t="str">
        <f t="shared" ref="U7" si="5">IF(AND(D7="Stock Solution", N7&gt;=90, N7&lt;=110), "Good", IF(AND(D7="DI", N7&gt;=-3.33, N7&lt;=3.33), "Good", IF(OR(D7&lt;&gt;"Stock Solution", D7&lt;&gt;"DI"), "", "Bad")))</f>
        <v/>
      </c>
    </row>
    <row r="8" spans="1:21" x14ac:dyDescent="0.45">
      <c r="A8" t="s">
        <v>76</v>
      </c>
      <c r="B8">
        <v>7</v>
      </c>
      <c r="C8">
        <v>33</v>
      </c>
      <c r="D8" t="s">
        <v>81</v>
      </c>
      <c r="E8" t="b">
        <v>1</v>
      </c>
      <c r="F8" s="6">
        <v>45078</v>
      </c>
      <c r="G8" s="6">
        <v>45097</v>
      </c>
      <c r="H8" s="6">
        <v>45102</v>
      </c>
      <c r="I8" s="12">
        <v>30</v>
      </c>
      <c r="J8">
        <v>1.2172000000000001</v>
      </c>
      <c r="K8">
        <v>1.2182999999999999</v>
      </c>
      <c r="M8" s="18">
        <f t="shared" si="2"/>
        <v>1.0999999999998789</v>
      </c>
      <c r="N8" s="18">
        <f t="shared" si="3"/>
        <v>36.666666666662628</v>
      </c>
    </row>
    <row r="9" spans="1:21" x14ac:dyDescent="0.45">
      <c r="A9" t="s">
        <v>76</v>
      </c>
      <c r="B9" s="12">
        <v>4</v>
      </c>
      <c r="C9">
        <v>5</v>
      </c>
      <c r="D9" t="s">
        <v>83</v>
      </c>
      <c r="E9" t="b">
        <v>0</v>
      </c>
      <c r="F9" s="6">
        <v>45078</v>
      </c>
      <c r="G9" s="6">
        <v>45081</v>
      </c>
      <c r="H9" s="6">
        <v>45085</v>
      </c>
      <c r="I9" s="12">
        <v>30</v>
      </c>
      <c r="J9">
        <v>1.2133</v>
      </c>
      <c r="K9">
        <v>1.2145999999999999</v>
      </c>
      <c r="M9" s="14">
        <f t="shared" si="2"/>
        <v>1.2999999999998568</v>
      </c>
      <c r="N9" s="14">
        <f t="shared" si="3"/>
        <v>43.333333333328561</v>
      </c>
      <c r="O9" s="12">
        <v>8.15</v>
      </c>
      <c r="P9" s="12">
        <v>0.41399999999999998</v>
      </c>
      <c r="Q9" s="16">
        <v>45082.486111111109</v>
      </c>
      <c r="S9" s="12" t="s">
        <v>82</v>
      </c>
      <c r="T9" s="12" t="b">
        <f t="shared" ref="T9" si="6">IF(G9-F9&gt;7, TRUE, FALSE)</f>
        <v>0</v>
      </c>
      <c r="U9" s="12" t="str">
        <f t="shared" ref="U9" si="7">IF(AND(D9="Stock Solution", N9&gt;=90, N9&lt;=110), "Good", IF(AND(D9="DI", N9&gt;=-3.33, N9&lt;=3.33), "Good", IF(OR(D9&lt;&gt;"Stock Solution", D9&lt;&gt;"DI"), "", "Bad")))</f>
        <v/>
      </c>
    </row>
    <row r="10" spans="1:21" x14ac:dyDescent="0.45">
      <c r="A10" t="s">
        <v>76</v>
      </c>
      <c r="B10">
        <v>7</v>
      </c>
      <c r="C10">
        <v>34</v>
      </c>
      <c r="D10" t="s">
        <v>83</v>
      </c>
      <c r="E10" t="b">
        <v>1</v>
      </c>
      <c r="F10" s="6">
        <v>45078</v>
      </c>
      <c r="G10" s="6">
        <v>45097</v>
      </c>
      <c r="H10" s="6">
        <v>45102</v>
      </c>
      <c r="I10" s="12">
        <v>30</v>
      </c>
      <c r="J10">
        <v>1.2161999999999999</v>
      </c>
      <c r="K10">
        <v>1.2173</v>
      </c>
      <c r="M10" s="18">
        <f t="shared" ref="M10:M11" si="8">(SMALL(K10:L10,1)-J10)*1000</f>
        <v>1.1000000000001009</v>
      </c>
      <c r="N10" s="18">
        <f t="shared" ref="N10:N11" si="9">M10/(I10/1000)</f>
        <v>36.666666666670032</v>
      </c>
    </row>
    <row r="11" spans="1:21" x14ac:dyDescent="0.45">
      <c r="A11" t="s">
        <v>76</v>
      </c>
      <c r="B11" s="12">
        <v>4</v>
      </c>
      <c r="C11">
        <v>6</v>
      </c>
      <c r="D11" t="s">
        <v>84</v>
      </c>
      <c r="E11" t="b">
        <v>0</v>
      </c>
      <c r="F11" s="6">
        <v>45078</v>
      </c>
      <c r="G11" s="6">
        <v>45081</v>
      </c>
      <c r="H11" s="6">
        <v>45085</v>
      </c>
      <c r="I11" s="12">
        <v>30</v>
      </c>
      <c r="J11">
        <v>1.2211000000000001</v>
      </c>
      <c r="K11">
        <v>1.2218</v>
      </c>
      <c r="M11" s="14">
        <f t="shared" si="8"/>
        <v>0.69999999999992291</v>
      </c>
      <c r="N11" s="14">
        <f t="shared" si="9"/>
        <v>23.333333333330764</v>
      </c>
      <c r="O11" s="12">
        <v>8.25</v>
      </c>
      <c r="P11" s="12">
        <v>0.33100000000000002</v>
      </c>
      <c r="Q11" s="16">
        <v>45082.486111053244</v>
      </c>
      <c r="S11" s="12" t="s">
        <v>82</v>
      </c>
      <c r="T11" s="12" t="b">
        <f t="shared" ref="T11" si="10">IF(G11-F11&gt;7, TRUE, FALSE)</f>
        <v>0</v>
      </c>
      <c r="U11" s="12" t="str">
        <f t="shared" ref="U11" si="11">IF(AND(D11="Stock Solution", N11&gt;=90, N11&lt;=110), "Good", IF(AND(D11="DI", N11&gt;=-3.33, N11&lt;=3.33), "Good", IF(OR(D11&lt;&gt;"Stock Solution", D11&lt;&gt;"DI"), "", "Bad")))</f>
        <v/>
      </c>
    </row>
    <row r="12" spans="1:21" x14ac:dyDescent="0.45">
      <c r="A12" t="s">
        <v>76</v>
      </c>
      <c r="B12">
        <v>7</v>
      </c>
      <c r="C12">
        <v>35</v>
      </c>
      <c r="D12" t="s">
        <v>84</v>
      </c>
      <c r="E12" t="b">
        <v>1</v>
      </c>
      <c r="F12" s="6">
        <v>45078</v>
      </c>
      <c r="G12" s="6">
        <v>45097</v>
      </c>
      <c r="H12" s="6">
        <v>45102</v>
      </c>
      <c r="I12" s="12">
        <v>30</v>
      </c>
      <c r="J12">
        <v>1.2281</v>
      </c>
      <c r="K12">
        <v>1.2290000000000001</v>
      </c>
      <c r="M12" s="18">
        <f t="shared" ref="M12:M13" si="12">(SMALL(K12:L12,1)-J12)*1000</f>
        <v>0.90000000000012292</v>
      </c>
      <c r="N12" s="18">
        <f t="shared" ref="N12:N13" si="13">M12/(I12/1000)</f>
        <v>30.0000000000041</v>
      </c>
    </row>
    <row r="13" spans="1:21" x14ac:dyDescent="0.45">
      <c r="A13" t="s">
        <v>76</v>
      </c>
      <c r="B13" s="12">
        <v>4</v>
      </c>
      <c r="C13">
        <v>7</v>
      </c>
      <c r="D13" t="s">
        <v>85</v>
      </c>
      <c r="E13" t="b">
        <v>0</v>
      </c>
      <c r="F13" s="6">
        <v>45078</v>
      </c>
      <c r="G13" s="6">
        <v>45081</v>
      </c>
      <c r="H13" s="6">
        <v>45085</v>
      </c>
      <c r="I13" s="12">
        <v>30</v>
      </c>
      <c r="J13">
        <v>1.2148000000000001</v>
      </c>
      <c r="K13">
        <v>1.2156</v>
      </c>
      <c r="M13" s="14">
        <f t="shared" si="12"/>
        <v>0.79999999999991189</v>
      </c>
      <c r="N13" s="14">
        <f t="shared" si="13"/>
        <v>26.66666666666373</v>
      </c>
      <c r="O13" s="12">
        <v>8.24</v>
      </c>
      <c r="P13" s="12">
        <v>0.33200000000000002</v>
      </c>
      <c r="Q13" s="16">
        <v>45082.486111053244</v>
      </c>
      <c r="S13" s="12" t="s">
        <v>82</v>
      </c>
      <c r="T13" s="12" t="b">
        <f t="shared" ref="T13" si="14">IF(G13-F13&gt;7, TRUE, FALSE)</f>
        <v>0</v>
      </c>
      <c r="U13" s="12" t="str">
        <f t="shared" ref="U13" si="15">IF(AND(D13="Stock Solution", N13&gt;=90, N13&lt;=110), "Good", IF(AND(D13="DI", N13&gt;=-3.33, N13&lt;=3.33), "Good", IF(OR(D13&lt;&gt;"Stock Solution", D13&lt;&gt;"DI"), "", "Bad")))</f>
        <v/>
      </c>
    </row>
    <row r="14" spans="1:21" x14ac:dyDescent="0.45">
      <c r="A14" t="s">
        <v>76</v>
      </c>
      <c r="B14">
        <v>7</v>
      </c>
      <c r="C14">
        <v>36</v>
      </c>
      <c r="D14" t="s">
        <v>85</v>
      </c>
      <c r="E14" t="b">
        <v>1</v>
      </c>
      <c r="F14" s="6">
        <v>45078</v>
      </c>
      <c r="G14" s="6">
        <v>45097</v>
      </c>
      <c r="H14" s="6">
        <v>45102</v>
      </c>
      <c r="I14" s="12">
        <v>30</v>
      </c>
      <c r="J14">
        <v>1.2161999999999999</v>
      </c>
      <c r="K14">
        <v>1.2171000000000001</v>
      </c>
      <c r="M14" s="18">
        <f t="shared" ref="M14:M15" si="16">(SMALL(K14:L14,1)-J14)*1000</f>
        <v>0.90000000000012292</v>
      </c>
      <c r="N14" s="18">
        <f t="shared" ref="N14:N15" si="17">M14/(I14/1000)</f>
        <v>30.0000000000041</v>
      </c>
    </row>
    <row r="15" spans="1:21" x14ac:dyDescent="0.45">
      <c r="A15" t="s">
        <v>76</v>
      </c>
      <c r="B15" s="12">
        <v>4</v>
      </c>
      <c r="C15">
        <v>8</v>
      </c>
      <c r="D15" t="s">
        <v>86</v>
      </c>
      <c r="E15" t="b">
        <v>0</v>
      </c>
      <c r="F15" s="6">
        <v>45078</v>
      </c>
      <c r="G15" s="6">
        <v>45081</v>
      </c>
      <c r="H15" s="6">
        <v>45085</v>
      </c>
      <c r="I15" s="12">
        <v>30</v>
      </c>
      <c r="J15">
        <v>1.2181999999999999</v>
      </c>
      <c r="K15">
        <v>1.2184999999999999</v>
      </c>
      <c r="M15" s="14">
        <f t="shared" si="16"/>
        <v>0.29999999999996696</v>
      </c>
      <c r="N15" s="14">
        <f t="shared" si="17"/>
        <v>9.9999999999988987</v>
      </c>
      <c r="O15" s="12">
        <v>8.36</v>
      </c>
      <c r="P15" s="12">
        <v>0.38800000000000001</v>
      </c>
      <c r="Q15" s="16">
        <v>45082.486111053244</v>
      </c>
      <c r="S15" s="12" t="s">
        <v>82</v>
      </c>
      <c r="T15" s="12" t="b">
        <f t="shared" ref="T15" si="18">IF(G15-F15&gt;7, TRUE, FALSE)</f>
        <v>0</v>
      </c>
      <c r="U15" s="12" t="str">
        <f t="shared" ref="U15" si="19">IF(AND(D15="Stock Solution", N15&gt;=90, N15&lt;=110), "Good", IF(AND(D15="DI", N15&gt;=-3.33, N15&lt;=3.33), "Good", IF(OR(D15&lt;&gt;"Stock Solution", D15&lt;&gt;"DI"), "", "Bad")))</f>
        <v/>
      </c>
    </row>
    <row r="16" spans="1:21" x14ac:dyDescent="0.45">
      <c r="A16" t="s">
        <v>76</v>
      </c>
      <c r="B16">
        <v>7</v>
      </c>
      <c r="C16">
        <v>37</v>
      </c>
      <c r="D16" t="s">
        <v>86</v>
      </c>
      <c r="E16" t="b">
        <v>1</v>
      </c>
      <c r="F16" s="6">
        <v>45078</v>
      </c>
      <c r="G16" s="6">
        <v>45097</v>
      </c>
      <c r="H16" s="6">
        <v>45102</v>
      </c>
      <c r="I16" s="12">
        <v>30</v>
      </c>
      <c r="J16">
        <v>1.1956</v>
      </c>
      <c r="K16">
        <v>1.1959</v>
      </c>
      <c r="M16" s="18">
        <f t="shared" ref="M16:M17" si="20">(SMALL(K16:L16,1)-J16)*1000</f>
        <v>0.29999999999996696</v>
      </c>
      <c r="N16" s="18">
        <f t="shared" ref="N16:N17" si="21">M16/(I16/1000)</f>
        <v>9.9999999999988987</v>
      </c>
    </row>
    <row r="17" spans="1:22" x14ac:dyDescent="0.45">
      <c r="A17" t="s">
        <v>76</v>
      </c>
      <c r="B17" s="12">
        <v>4</v>
      </c>
      <c r="C17">
        <v>9</v>
      </c>
      <c r="D17" t="s">
        <v>87</v>
      </c>
      <c r="E17" t="b">
        <v>0</v>
      </c>
      <c r="F17" s="6">
        <v>45078</v>
      </c>
      <c r="G17" s="6">
        <v>45081</v>
      </c>
      <c r="H17" s="6">
        <v>45085</v>
      </c>
      <c r="I17" s="12">
        <v>30</v>
      </c>
      <c r="J17">
        <v>1.2131000000000001</v>
      </c>
      <c r="K17">
        <v>1.2134</v>
      </c>
      <c r="M17" s="14">
        <f t="shared" si="20"/>
        <v>0.29999999999996696</v>
      </c>
      <c r="N17" s="14">
        <f t="shared" si="21"/>
        <v>9.9999999999988987</v>
      </c>
      <c r="O17" s="12">
        <v>8.3699999999999992</v>
      </c>
      <c r="P17" s="12">
        <v>0.38700000000000001</v>
      </c>
      <c r="Q17" s="16">
        <v>45082.486111053244</v>
      </c>
      <c r="S17" s="12" t="s">
        <v>82</v>
      </c>
      <c r="T17" s="12" t="b">
        <f t="shared" ref="T17" si="22">IF(G17-F17&gt;7, TRUE, FALSE)</f>
        <v>0</v>
      </c>
      <c r="U17" s="12" t="str">
        <f t="shared" ref="U17" si="23">IF(AND(D17="Stock Solution", N17&gt;=90, N17&lt;=110), "Good", IF(AND(D17="DI", N17&gt;=-3.33, N17&lt;=3.33), "Good", IF(OR(D17&lt;&gt;"Stock Solution", D17&lt;&gt;"DI"), "", "Bad")))</f>
        <v/>
      </c>
    </row>
    <row r="18" spans="1:22" x14ac:dyDescent="0.45">
      <c r="A18" t="s">
        <v>76</v>
      </c>
      <c r="B18">
        <v>7</v>
      </c>
      <c r="C18">
        <v>39</v>
      </c>
      <c r="D18" t="s">
        <v>87</v>
      </c>
      <c r="E18" t="b">
        <v>1</v>
      </c>
      <c r="F18" s="6">
        <v>45078</v>
      </c>
      <c r="G18" s="6">
        <v>45097</v>
      </c>
      <c r="H18" s="6">
        <v>45102</v>
      </c>
      <c r="I18" s="12">
        <v>30</v>
      </c>
      <c r="J18">
        <v>1.1971000000000001</v>
      </c>
      <c r="K18">
        <v>1.1978</v>
      </c>
      <c r="M18" s="18">
        <f t="shared" ref="M18:M19" si="24">(SMALL(K18:L18,1)-J18)*1000</f>
        <v>0.69999999999992291</v>
      </c>
      <c r="N18" s="18">
        <f t="shared" ref="N18:N19" si="25">M18/(I18/1000)</f>
        <v>23.333333333330764</v>
      </c>
    </row>
    <row r="19" spans="1:22" x14ac:dyDescent="0.45">
      <c r="A19" t="s">
        <v>76</v>
      </c>
      <c r="B19" s="12">
        <v>4</v>
      </c>
      <c r="C19">
        <v>10</v>
      </c>
      <c r="D19" t="s">
        <v>88</v>
      </c>
      <c r="E19" t="b">
        <v>0</v>
      </c>
      <c r="F19" s="6">
        <v>45078</v>
      </c>
      <c r="G19" s="6">
        <v>45081</v>
      </c>
      <c r="H19" s="6">
        <v>45085</v>
      </c>
      <c r="I19" s="12">
        <v>30</v>
      </c>
      <c r="J19">
        <v>1.2038</v>
      </c>
      <c r="K19">
        <v>1.2039</v>
      </c>
      <c r="M19" s="14">
        <f t="shared" si="24"/>
        <v>9.9999999999988987E-2</v>
      </c>
      <c r="N19" s="14">
        <f t="shared" si="25"/>
        <v>3.3333333333329662</v>
      </c>
      <c r="O19" s="12">
        <v>8.4700000000000006</v>
      </c>
      <c r="P19" s="12">
        <v>0.39</v>
      </c>
      <c r="Q19" s="16">
        <v>45082.486111053244</v>
      </c>
      <c r="S19" s="12" t="s">
        <v>82</v>
      </c>
      <c r="T19" s="12" t="b">
        <f t="shared" ref="T19" si="26">IF(G19-F19&gt;7, TRUE, FALSE)</f>
        <v>0</v>
      </c>
      <c r="U19" s="12" t="str">
        <f t="shared" ref="U19" si="27">IF(AND(D19="Stock Solution", N19&gt;=90, N19&lt;=110), "Good", IF(AND(D19="DI", N19&gt;=-3.33, N19&lt;=3.33), "Good", IF(OR(D19&lt;&gt;"Stock Solution", D19&lt;&gt;"DI"), "", "Bad")))</f>
        <v/>
      </c>
    </row>
    <row r="20" spans="1:22" x14ac:dyDescent="0.45">
      <c r="A20" t="s">
        <v>76</v>
      </c>
      <c r="B20">
        <v>7</v>
      </c>
      <c r="C20">
        <v>40</v>
      </c>
      <c r="D20" t="s">
        <v>88</v>
      </c>
      <c r="E20" t="b">
        <v>1</v>
      </c>
      <c r="F20" s="6">
        <v>45078</v>
      </c>
      <c r="G20" s="6">
        <v>45097</v>
      </c>
      <c r="H20" s="6">
        <v>45102</v>
      </c>
      <c r="I20" s="12">
        <v>30</v>
      </c>
      <c r="J20">
        <v>1.2015</v>
      </c>
      <c r="K20">
        <v>1.2016</v>
      </c>
      <c r="M20" s="18">
        <f t="shared" ref="M20:M21" si="28">(SMALL(K20:L20,1)-J20)*1000</f>
        <v>9.9999999999988987E-2</v>
      </c>
      <c r="N20" s="18">
        <f t="shared" ref="N20:N21" si="29">M20/(I20/1000)</f>
        <v>3.3333333333329662</v>
      </c>
    </row>
    <row r="21" spans="1:22" x14ac:dyDescent="0.45">
      <c r="A21" t="s">
        <v>76</v>
      </c>
      <c r="B21" s="12">
        <v>5</v>
      </c>
      <c r="C21">
        <v>44</v>
      </c>
      <c r="D21" t="s">
        <v>89</v>
      </c>
      <c r="E21" t="b">
        <v>0</v>
      </c>
      <c r="F21" s="6">
        <v>45078</v>
      </c>
      <c r="G21" s="6">
        <v>45081</v>
      </c>
      <c r="H21" s="6">
        <v>45085</v>
      </c>
      <c r="I21" s="12">
        <v>30</v>
      </c>
      <c r="J21">
        <v>1.2197</v>
      </c>
      <c r="K21">
        <v>1.22</v>
      </c>
      <c r="M21" s="14">
        <f t="shared" si="28"/>
        <v>0.29999999999996696</v>
      </c>
      <c r="N21" s="14">
        <f t="shared" si="29"/>
        <v>9.9999999999988987</v>
      </c>
      <c r="O21" s="12">
        <v>8.42</v>
      </c>
      <c r="P21" s="12">
        <v>0.39</v>
      </c>
      <c r="Q21" s="16">
        <v>45082.486111053244</v>
      </c>
      <c r="S21" s="12" t="s">
        <v>82</v>
      </c>
      <c r="T21" s="12" t="b">
        <f t="shared" ref="T21" si="30">IF(G21-F21&gt;7, TRUE, FALSE)</f>
        <v>0</v>
      </c>
      <c r="U21" s="12" t="str">
        <f t="shared" ref="U21" si="31">IF(AND(D21="Stock Solution", N21&gt;=90, N21&lt;=110), "Good", IF(AND(D21="DI", N21&gt;=-3.33, N21&lt;=3.33), "Good", IF(OR(D21&lt;&gt;"Stock Solution", D21&lt;&gt;"DI"), "", "Bad")))</f>
        <v/>
      </c>
    </row>
    <row r="22" spans="1:22" x14ac:dyDescent="0.45">
      <c r="A22" t="s">
        <v>76</v>
      </c>
      <c r="B22">
        <v>7</v>
      </c>
      <c r="C22">
        <v>41</v>
      </c>
      <c r="D22" t="s">
        <v>89</v>
      </c>
      <c r="E22" t="b">
        <v>1</v>
      </c>
      <c r="F22" s="6">
        <v>45078</v>
      </c>
      <c r="G22" s="6">
        <v>45097</v>
      </c>
      <c r="H22" s="6">
        <v>45102</v>
      </c>
      <c r="I22" s="12">
        <v>30</v>
      </c>
      <c r="J22">
        <v>1.2314000000000001</v>
      </c>
      <c r="K22">
        <v>1.2317</v>
      </c>
      <c r="M22" s="18">
        <f t="shared" ref="M22:M27" si="32">(SMALL(K22:L22,1)-J22)*1000</f>
        <v>0.29999999999996696</v>
      </c>
      <c r="N22" s="18">
        <f t="shared" ref="N22:N27" si="33">M22/(I22/1000)</f>
        <v>9.9999999999988987</v>
      </c>
    </row>
    <row r="23" spans="1:22" x14ac:dyDescent="0.45">
      <c r="A23" t="s">
        <v>76</v>
      </c>
      <c r="B23" s="12">
        <v>5</v>
      </c>
      <c r="C23">
        <v>45</v>
      </c>
      <c r="D23" t="s">
        <v>90</v>
      </c>
      <c r="E23" t="b">
        <v>0</v>
      </c>
      <c r="F23" s="6">
        <v>45078</v>
      </c>
      <c r="G23" s="6">
        <v>45081</v>
      </c>
      <c r="H23" s="6">
        <v>45085</v>
      </c>
      <c r="I23" s="12">
        <v>30</v>
      </c>
      <c r="J23">
        <v>1.1967000000000001</v>
      </c>
      <c r="K23">
        <v>1.1975</v>
      </c>
      <c r="M23" s="14">
        <f t="shared" si="32"/>
        <v>0.79999999999991189</v>
      </c>
      <c r="N23" s="14">
        <f t="shared" si="33"/>
        <v>26.66666666666373</v>
      </c>
      <c r="O23" s="12">
        <v>8.2200000000000006</v>
      </c>
      <c r="P23" s="12">
        <v>0.17599999999999999</v>
      </c>
      <c r="Q23" s="16">
        <v>45082.486111053244</v>
      </c>
      <c r="S23" s="12" t="s">
        <v>82</v>
      </c>
      <c r="T23" s="12" t="b">
        <f t="shared" ref="T23" si="34">IF(G23-F23&gt;7, TRUE, FALSE)</f>
        <v>0</v>
      </c>
      <c r="U23" s="12" t="str">
        <f t="shared" ref="U23" si="35">IF(AND(D23="Stock Solution", N23&gt;=90, N23&lt;=110), "Good", IF(AND(D23="DI", N23&gt;=-3.33, N23&lt;=3.33), "Good", IF(OR(D23&lt;&gt;"Stock Solution", D23&lt;&gt;"DI"), "", "Bad")))</f>
        <v/>
      </c>
    </row>
    <row r="24" spans="1:22" x14ac:dyDescent="0.45">
      <c r="A24" t="s">
        <v>76</v>
      </c>
      <c r="B24">
        <v>7</v>
      </c>
      <c r="C24">
        <v>49</v>
      </c>
      <c r="D24" t="s">
        <v>90</v>
      </c>
      <c r="E24" t="b">
        <v>1</v>
      </c>
      <c r="F24" s="6">
        <v>45078</v>
      </c>
      <c r="G24" s="6">
        <v>45097</v>
      </c>
      <c r="H24" s="6">
        <v>45102</v>
      </c>
      <c r="I24" s="12">
        <v>30</v>
      </c>
      <c r="J24">
        <v>1.2144999999999999</v>
      </c>
      <c r="K24">
        <v>1.2149000000000001</v>
      </c>
      <c r="M24" s="18">
        <f t="shared" si="32"/>
        <v>0.40000000000017799</v>
      </c>
      <c r="N24" s="18">
        <f t="shared" si="33"/>
        <v>13.333333333339267</v>
      </c>
      <c r="O24" s="12"/>
      <c r="P24" s="12"/>
    </row>
    <row r="25" spans="1:22" x14ac:dyDescent="0.45">
      <c r="A25" t="s">
        <v>76</v>
      </c>
      <c r="B25" s="12">
        <v>5</v>
      </c>
      <c r="C25">
        <v>46</v>
      </c>
      <c r="D25" t="s">
        <v>91</v>
      </c>
      <c r="E25" t="b">
        <v>0</v>
      </c>
      <c r="F25" s="6">
        <v>45078</v>
      </c>
      <c r="G25" s="6">
        <v>45081</v>
      </c>
      <c r="H25" s="6">
        <v>45085</v>
      </c>
      <c r="I25" s="12">
        <v>30</v>
      </c>
      <c r="J25">
        <v>1.2123999999999999</v>
      </c>
      <c r="K25">
        <v>1.2132000000000001</v>
      </c>
      <c r="M25" s="14">
        <f t="shared" si="32"/>
        <v>0.80000000000013394</v>
      </c>
      <c r="N25" s="14">
        <f t="shared" si="33"/>
        <v>26.666666666671134</v>
      </c>
      <c r="O25" s="12">
        <v>8.1199999999999992</v>
      </c>
      <c r="P25" s="12">
        <v>0.154</v>
      </c>
      <c r="Q25" s="16">
        <v>45082.486111053244</v>
      </c>
      <c r="S25" s="12" t="s">
        <v>82</v>
      </c>
      <c r="T25" s="12" t="b">
        <f t="shared" ref="T25" si="36">IF(G25-F25&gt;7, TRUE, FALSE)</f>
        <v>0</v>
      </c>
      <c r="U25" s="12" t="str">
        <f t="shared" ref="U25" si="37">IF(AND(D25="Stock Solution", N25&gt;=90, N25&lt;=110), "Good", IF(AND(D25="DI", N25&gt;=-3.33, N25&lt;=3.33), "Good", IF(OR(D25&lt;&gt;"Stock Solution", D25&lt;&gt;"DI"), "", "Bad")))</f>
        <v/>
      </c>
    </row>
    <row r="26" spans="1:22" x14ac:dyDescent="0.45">
      <c r="A26" t="s">
        <v>76</v>
      </c>
      <c r="B26">
        <v>7</v>
      </c>
      <c r="C26">
        <v>50</v>
      </c>
      <c r="D26" t="s">
        <v>91</v>
      </c>
      <c r="E26" t="b">
        <v>1</v>
      </c>
      <c r="F26" s="6">
        <v>45078</v>
      </c>
      <c r="G26" s="6">
        <v>45097</v>
      </c>
      <c r="H26" s="6">
        <v>45102</v>
      </c>
      <c r="I26" s="12">
        <v>30</v>
      </c>
      <c r="J26">
        <v>1.1976</v>
      </c>
      <c r="K26">
        <v>1.1984999999999999</v>
      </c>
      <c r="M26" s="18">
        <f t="shared" si="32"/>
        <v>0.89999999999990088</v>
      </c>
      <c r="N26" s="18">
        <f t="shared" si="33"/>
        <v>29.999999999996696</v>
      </c>
      <c r="O26" s="12"/>
      <c r="P26" s="12"/>
    </row>
    <row r="27" spans="1:22" x14ac:dyDescent="0.45">
      <c r="A27" t="s">
        <v>76</v>
      </c>
      <c r="B27" s="12">
        <v>5</v>
      </c>
      <c r="C27">
        <v>47</v>
      </c>
      <c r="D27" t="s">
        <v>92</v>
      </c>
      <c r="E27" t="b">
        <v>0</v>
      </c>
      <c r="F27" s="6">
        <v>45078</v>
      </c>
      <c r="G27" s="6">
        <v>45081</v>
      </c>
      <c r="H27" s="6">
        <v>45085</v>
      </c>
      <c r="I27" s="12">
        <v>30</v>
      </c>
      <c r="J27">
        <v>1.2065999999999999</v>
      </c>
      <c r="K27">
        <v>1.2074</v>
      </c>
      <c r="M27" s="14">
        <f t="shared" si="32"/>
        <v>0.80000000000013394</v>
      </c>
      <c r="N27" s="14">
        <f t="shared" si="33"/>
        <v>26.666666666671134</v>
      </c>
      <c r="O27" s="12">
        <v>7.72</v>
      </c>
      <c r="P27" s="12">
        <v>5.1999999999999998E-2</v>
      </c>
      <c r="Q27" s="16">
        <v>45082.486111053244</v>
      </c>
      <c r="S27" s="12" t="s">
        <v>82</v>
      </c>
      <c r="T27" s="12" t="b">
        <f t="shared" ref="T27" si="38">IF(G27-F27&gt;7, TRUE, FALSE)</f>
        <v>0</v>
      </c>
      <c r="U27" s="12" t="str">
        <f t="shared" ref="U27" si="39">IF(AND(D27="Stock Solution", N27&gt;=90, N27&lt;=110), "Good", IF(AND(D27="DI", N27&gt;=-3.33, N27&lt;=3.33), "Good", IF(OR(D27&lt;&gt;"Stock Solution", D27&lt;&gt;"DI"), "", "Bad")))</f>
        <v/>
      </c>
    </row>
    <row r="28" spans="1:22" x14ac:dyDescent="0.45">
      <c r="A28" t="s">
        <v>95</v>
      </c>
      <c r="B28">
        <v>8</v>
      </c>
      <c r="C28">
        <v>4</v>
      </c>
      <c r="D28" t="s">
        <v>92</v>
      </c>
      <c r="E28" t="b">
        <v>1</v>
      </c>
      <c r="F28" s="6">
        <v>45097</v>
      </c>
      <c r="G28" s="6">
        <v>45098</v>
      </c>
      <c r="H28" s="6">
        <v>45102</v>
      </c>
      <c r="I28" s="12">
        <v>30</v>
      </c>
      <c r="J28">
        <v>1.2141</v>
      </c>
      <c r="K28">
        <v>1.2151000000000001</v>
      </c>
      <c r="M28" s="18">
        <f t="shared" ref="M28:M42" si="40">(SMALL(K28:L28,1)-J28)*1000</f>
        <v>1.0000000000001119</v>
      </c>
      <c r="N28" s="18">
        <f t="shared" ref="N28:N42" si="41">M28/(I28/1000)</f>
        <v>33.333333333337066</v>
      </c>
    </row>
    <row r="29" spans="1:22" x14ac:dyDescent="0.45">
      <c r="B29" s="12">
        <v>5</v>
      </c>
      <c r="C29">
        <v>48</v>
      </c>
      <c r="D29" t="s">
        <v>93</v>
      </c>
      <c r="E29" t="b">
        <v>0</v>
      </c>
      <c r="F29" s="6">
        <v>45078</v>
      </c>
      <c r="G29" s="6">
        <v>45081</v>
      </c>
      <c r="H29" s="6">
        <v>45085</v>
      </c>
      <c r="I29" s="12">
        <v>30</v>
      </c>
      <c r="J29">
        <v>1.2017</v>
      </c>
      <c r="K29">
        <v>1.2114</v>
      </c>
      <c r="M29" s="18">
        <f t="shared" si="40"/>
        <v>9.7000000000000419</v>
      </c>
      <c r="N29" s="18">
        <f t="shared" si="41"/>
        <v>323.33333333333474</v>
      </c>
      <c r="O29" s="12">
        <v>7.51</v>
      </c>
      <c r="P29" s="12">
        <v>5.3999999999999999E-2</v>
      </c>
      <c r="Q29" s="16">
        <v>45082.486111053244</v>
      </c>
      <c r="S29" s="12" t="s">
        <v>82</v>
      </c>
      <c r="T29" s="12" t="b">
        <f t="shared" ref="T29" si="42">IF(G29-F29&gt;7, TRUE, FALSE)</f>
        <v>0</v>
      </c>
      <c r="U29" s="12" t="str">
        <f t="shared" ref="U29" si="43">IF(AND(D29="Stock Solution", N29&gt;=90, N29&lt;=110), "Good", IF(AND(D29="DI", N29&gt;=-3.33, N29&lt;=3.33), "Good", IF(OR(D29&lt;&gt;"Stock Solution", D29&lt;&gt;"DI"), "", "Bad")))</f>
        <v/>
      </c>
      <c r="V29" t="s">
        <v>94</v>
      </c>
    </row>
    <row r="30" spans="1:22" x14ac:dyDescent="0.45">
      <c r="A30" s="20" t="s">
        <v>95</v>
      </c>
      <c r="B30" s="20">
        <v>8</v>
      </c>
      <c r="C30" s="20">
        <v>5</v>
      </c>
      <c r="D30" s="20" t="s">
        <v>93</v>
      </c>
      <c r="E30" s="20" t="b">
        <v>1</v>
      </c>
      <c r="F30" s="21">
        <v>45078</v>
      </c>
      <c r="G30" s="21">
        <v>45098</v>
      </c>
      <c r="H30" s="21">
        <v>45102</v>
      </c>
      <c r="I30" s="22">
        <v>30</v>
      </c>
      <c r="J30" s="20">
        <v>1.2144999999999999</v>
      </c>
      <c r="K30" s="20">
        <v>1.2154</v>
      </c>
      <c r="L30" s="20"/>
      <c r="M30" s="23">
        <f t="shared" si="40"/>
        <v>0.90000000000012292</v>
      </c>
      <c r="N30" s="23">
        <f t="shared" si="41"/>
        <v>30.0000000000041</v>
      </c>
    </row>
    <row r="31" spans="1:22" x14ac:dyDescent="0.45">
      <c r="A31" t="s">
        <v>95</v>
      </c>
      <c r="B31" s="12">
        <v>6</v>
      </c>
      <c r="C31">
        <v>25</v>
      </c>
      <c r="D31" t="s">
        <v>96</v>
      </c>
      <c r="E31" t="b">
        <v>0</v>
      </c>
      <c r="F31" s="6">
        <v>45085</v>
      </c>
      <c r="G31" s="6">
        <v>45089</v>
      </c>
      <c r="H31" s="6">
        <v>45102</v>
      </c>
      <c r="I31" s="12">
        <v>30</v>
      </c>
      <c r="J31">
        <v>1.2020999999999999</v>
      </c>
      <c r="K31">
        <v>1.2020999999999999</v>
      </c>
      <c r="M31" s="18">
        <f t="shared" si="40"/>
        <v>0</v>
      </c>
      <c r="N31" s="18">
        <f t="shared" si="41"/>
        <v>0</v>
      </c>
      <c r="O31" s="12">
        <v>8.0500000000000007</v>
      </c>
      <c r="P31" s="12">
        <v>0.16</v>
      </c>
      <c r="Q31" s="16">
        <v>45091.125</v>
      </c>
      <c r="S31" s="12" t="s">
        <v>82</v>
      </c>
      <c r="T31" s="12" t="b">
        <f t="shared" ref="T31" si="44">IF(G31-F31&gt;7, TRUE, FALSE)</f>
        <v>0</v>
      </c>
      <c r="U31" s="12" t="str">
        <f t="shared" ref="U31" si="45">IF(AND(D31="Stock Solution", N31&gt;=90, N31&lt;=110), "Good", IF(AND(D31="DI", N31&gt;=-3.33, N31&lt;=3.33), "Good", IF(OR(D31&lt;&gt;"Stock Solution", D31&lt;&gt;"DI"), "", "Bad")))</f>
        <v/>
      </c>
    </row>
    <row r="32" spans="1:22" x14ac:dyDescent="0.45">
      <c r="A32" t="s">
        <v>95</v>
      </c>
      <c r="B32">
        <v>8</v>
      </c>
      <c r="C32">
        <v>6</v>
      </c>
      <c r="D32" t="s">
        <v>96</v>
      </c>
      <c r="E32" t="b">
        <v>1</v>
      </c>
      <c r="F32" s="6">
        <v>45085</v>
      </c>
      <c r="G32" s="6">
        <v>45098</v>
      </c>
      <c r="H32" s="6">
        <v>45102</v>
      </c>
      <c r="I32" s="12">
        <v>30</v>
      </c>
      <c r="J32">
        <v>1.2205999999999999</v>
      </c>
      <c r="K32">
        <v>1.2212000000000001</v>
      </c>
      <c r="M32" s="18">
        <f t="shared" si="40"/>
        <v>0.60000000000015596</v>
      </c>
      <c r="N32" s="18">
        <f t="shared" si="41"/>
        <v>20.000000000005201</v>
      </c>
    </row>
    <row r="33" spans="1:21" x14ac:dyDescent="0.45">
      <c r="A33" t="s">
        <v>95</v>
      </c>
      <c r="B33" s="12">
        <v>6</v>
      </c>
      <c r="C33">
        <v>26</v>
      </c>
      <c r="D33" t="s">
        <v>97</v>
      </c>
      <c r="E33" t="b">
        <v>0</v>
      </c>
      <c r="F33" s="6">
        <v>45085</v>
      </c>
      <c r="G33" s="6">
        <v>45089</v>
      </c>
      <c r="H33" s="6">
        <v>45102</v>
      </c>
      <c r="I33" s="12">
        <v>30</v>
      </c>
      <c r="J33">
        <v>1.1915</v>
      </c>
      <c r="K33">
        <v>1.1915</v>
      </c>
      <c r="M33" s="18">
        <f t="shared" si="40"/>
        <v>0</v>
      </c>
      <c r="N33" s="18">
        <f t="shared" si="41"/>
        <v>0</v>
      </c>
      <c r="O33" s="12">
        <v>7.99</v>
      </c>
      <c r="P33" s="12">
        <v>0.16</v>
      </c>
      <c r="Q33" s="16">
        <v>45091.125</v>
      </c>
      <c r="S33" s="12" t="s">
        <v>82</v>
      </c>
      <c r="T33" s="12" t="b">
        <f t="shared" ref="T33" si="46">IF(G33-F33&gt;7, TRUE, FALSE)</f>
        <v>0</v>
      </c>
      <c r="U33" s="12" t="str">
        <f t="shared" ref="U33" si="47">IF(AND(D33="Stock Solution", N33&gt;=90, N33&lt;=110), "Good", IF(AND(D33="DI", N33&gt;=-3.33, N33&lt;=3.33), "Good", IF(OR(D33&lt;&gt;"Stock Solution", D33&lt;&gt;"DI"), "", "Bad")))</f>
        <v/>
      </c>
    </row>
    <row r="34" spans="1:21" x14ac:dyDescent="0.45">
      <c r="A34" t="s">
        <v>95</v>
      </c>
      <c r="B34">
        <v>8</v>
      </c>
      <c r="C34">
        <v>7</v>
      </c>
      <c r="D34" t="s">
        <v>97</v>
      </c>
      <c r="E34" t="b">
        <v>1</v>
      </c>
      <c r="F34" s="6">
        <v>45085</v>
      </c>
      <c r="G34" s="6">
        <v>45098</v>
      </c>
      <c r="H34" s="6">
        <v>45102</v>
      </c>
      <c r="I34" s="12">
        <v>30</v>
      </c>
      <c r="J34">
        <v>1.2158</v>
      </c>
      <c r="K34">
        <v>1.2166999999999999</v>
      </c>
      <c r="M34" s="18">
        <f t="shared" si="40"/>
        <v>0.89999999999990088</v>
      </c>
      <c r="N34" s="18">
        <f t="shared" si="41"/>
        <v>29.999999999996696</v>
      </c>
    </row>
    <row r="35" spans="1:21" x14ac:dyDescent="0.45">
      <c r="A35" t="s">
        <v>95</v>
      </c>
      <c r="B35" s="12">
        <v>6</v>
      </c>
      <c r="C35">
        <v>27</v>
      </c>
      <c r="D35" t="s">
        <v>98</v>
      </c>
      <c r="E35" t="b">
        <v>0</v>
      </c>
      <c r="F35" s="6">
        <v>45085</v>
      </c>
      <c r="G35" s="6">
        <v>45089</v>
      </c>
      <c r="H35" s="6">
        <v>45102</v>
      </c>
      <c r="I35" s="12">
        <v>30</v>
      </c>
      <c r="J35">
        <v>1.214</v>
      </c>
      <c r="K35">
        <v>1.2142999999999999</v>
      </c>
      <c r="M35" s="18">
        <f t="shared" si="40"/>
        <v>0.29999999999996696</v>
      </c>
      <c r="N35" s="18">
        <f t="shared" si="41"/>
        <v>9.9999999999988987</v>
      </c>
      <c r="O35" s="12">
        <v>7.89</v>
      </c>
      <c r="P35" s="12">
        <v>0.21</v>
      </c>
      <c r="Q35" s="16">
        <v>45091.125</v>
      </c>
      <c r="S35" s="12" t="s">
        <v>82</v>
      </c>
      <c r="T35" s="12" t="b">
        <f t="shared" ref="T35" si="48">IF(G35-F35&gt;7, TRUE, FALSE)</f>
        <v>0</v>
      </c>
      <c r="U35" s="12" t="str">
        <f t="shared" ref="U35" si="49">IF(AND(D35="Stock Solution", N35&gt;=90, N35&lt;=110), "Good", IF(AND(D35="DI", N35&gt;=-3.33, N35&lt;=3.33), "Good", IF(OR(D35&lt;&gt;"Stock Solution", D35&lt;&gt;"DI"), "", "Bad")))</f>
        <v/>
      </c>
    </row>
    <row r="36" spans="1:21" x14ac:dyDescent="0.45">
      <c r="A36" t="s">
        <v>95</v>
      </c>
      <c r="B36">
        <v>8</v>
      </c>
      <c r="C36">
        <v>8</v>
      </c>
      <c r="D36" t="s">
        <v>98</v>
      </c>
      <c r="E36" t="b">
        <v>1</v>
      </c>
      <c r="F36" s="6">
        <v>45085</v>
      </c>
      <c r="G36" s="6">
        <v>45098</v>
      </c>
      <c r="H36" s="6">
        <v>45102</v>
      </c>
      <c r="I36" s="12">
        <v>30</v>
      </c>
      <c r="J36">
        <v>1.2175</v>
      </c>
      <c r="K36">
        <v>1.2181</v>
      </c>
      <c r="M36" s="18">
        <f t="shared" si="40"/>
        <v>0.59999999999993392</v>
      </c>
      <c r="N36" s="18">
        <f t="shared" si="41"/>
        <v>19.999999999997797</v>
      </c>
    </row>
    <row r="37" spans="1:21" x14ac:dyDescent="0.45">
      <c r="A37" t="s">
        <v>95</v>
      </c>
      <c r="B37">
        <v>6</v>
      </c>
      <c r="C37">
        <v>28</v>
      </c>
      <c r="D37" t="s">
        <v>99</v>
      </c>
      <c r="E37" t="b">
        <v>0</v>
      </c>
      <c r="F37" s="6">
        <v>45085</v>
      </c>
      <c r="G37" s="6">
        <v>45089</v>
      </c>
      <c r="H37" s="6">
        <v>45102</v>
      </c>
      <c r="I37" s="12">
        <v>30</v>
      </c>
      <c r="J37">
        <v>1.1974</v>
      </c>
      <c r="K37">
        <v>1.1976</v>
      </c>
      <c r="M37" s="18">
        <f t="shared" si="40"/>
        <v>0.19999999999997797</v>
      </c>
      <c r="N37" s="18">
        <f t="shared" si="41"/>
        <v>6.6666666666659324</v>
      </c>
      <c r="O37" s="12">
        <v>8.02</v>
      </c>
      <c r="P37" s="12">
        <v>0.23</v>
      </c>
      <c r="Q37" s="16">
        <v>45091.125</v>
      </c>
      <c r="S37" s="12" t="s">
        <v>82</v>
      </c>
      <c r="T37" s="12" t="b">
        <f t="shared" ref="T37" si="50">IF(G37-F37&gt;7, TRUE, FALSE)</f>
        <v>0</v>
      </c>
      <c r="U37" s="12" t="str">
        <f t="shared" ref="U37" si="51">IF(AND(D37="Stock Solution", N37&gt;=90, N37&lt;=110), "Good", IF(AND(D37="DI", N37&gt;=-3.33, N37&lt;=3.33), "Good", IF(OR(D37&lt;&gt;"Stock Solution", D37&lt;&gt;"DI"), "", "Bad")))</f>
        <v/>
      </c>
    </row>
    <row r="38" spans="1:21" x14ac:dyDescent="0.45">
      <c r="A38" t="s">
        <v>95</v>
      </c>
      <c r="B38">
        <v>8</v>
      </c>
      <c r="C38">
        <v>9</v>
      </c>
      <c r="D38" t="s">
        <v>99</v>
      </c>
      <c r="E38" t="b">
        <v>1</v>
      </c>
      <c r="F38" s="6">
        <v>45085</v>
      </c>
      <c r="G38" s="6">
        <v>45098</v>
      </c>
      <c r="H38" s="6">
        <v>45102</v>
      </c>
      <c r="I38" s="12">
        <v>30</v>
      </c>
      <c r="J38">
        <v>1.2168000000000001</v>
      </c>
      <c r="K38">
        <v>1.2173</v>
      </c>
      <c r="M38" s="18">
        <f t="shared" si="40"/>
        <v>0.49999999999994493</v>
      </c>
      <c r="N38" s="18">
        <f t="shared" si="41"/>
        <v>16.666666666664831</v>
      </c>
    </row>
    <row r="39" spans="1:21" x14ac:dyDescent="0.45">
      <c r="A39" t="s">
        <v>95</v>
      </c>
      <c r="B39">
        <v>6</v>
      </c>
      <c r="C39">
        <v>29</v>
      </c>
      <c r="D39" t="s">
        <v>100</v>
      </c>
      <c r="E39" t="b">
        <v>0</v>
      </c>
      <c r="F39" s="6">
        <v>45085</v>
      </c>
      <c r="G39" s="6">
        <v>45089</v>
      </c>
      <c r="H39" s="6">
        <v>45102</v>
      </c>
      <c r="I39" s="12">
        <v>30</v>
      </c>
      <c r="J39">
        <v>1.2201</v>
      </c>
      <c r="K39">
        <v>1.2203999999999999</v>
      </c>
      <c r="M39" s="18">
        <f t="shared" si="40"/>
        <v>0.29999999999996696</v>
      </c>
      <c r="N39" s="18">
        <f t="shared" si="41"/>
        <v>9.9999999999988987</v>
      </c>
      <c r="O39" s="12">
        <v>8.01</v>
      </c>
      <c r="P39" s="12">
        <v>0.46</v>
      </c>
      <c r="Q39" s="16">
        <v>45091.125</v>
      </c>
      <c r="S39" s="12" t="s">
        <v>82</v>
      </c>
      <c r="T39" s="12" t="b">
        <f t="shared" ref="T39" si="52">IF(G39-F39&gt;7, TRUE, FALSE)</f>
        <v>0</v>
      </c>
      <c r="U39" s="12" t="str">
        <f t="shared" ref="U39" si="53">IF(AND(D39="Stock Solution", N39&gt;=90, N39&lt;=110), "Good", IF(AND(D39="DI", N39&gt;=-3.33, N39&lt;=3.33), "Good", IF(OR(D39&lt;&gt;"Stock Solution", D39&lt;&gt;"DI"), "", "Bad")))</f>
        <v/>
      </c>
    </row>
    <row r="40" spans="1:21" x14ac:dyDescent="0.45">
      <c r="A40" t="s">
        <v>95</v>
      </c>
      <c r="B40">
        <v>9</v>
      </c>
      <c r="C40">
        <v>12</v>
      </c>
      <c r="D40" t="s">
        <v>100</v>
      </c>
      <c r="E40" t="b">
        <v>1</v>
      </c>
      <c r="F40" s="6">
        <v>45085</v>
      </c>
      <c r="G40" s="6">
        <v>45098</v>
      </c>
      <c r="H40" s="6">
        <v>45102</v>
      </c>
      <c r="I40" s="12">
        <v>30</v>
      </c>
      <c r="J40">
        <v>1.2010000000000001</v>
      </c>
      <c r="K40">
        <v>1.2016</v>
      </c>
      <c r="M40" s="18">
        <f t="shared" si="40"/>
        <v>0.59999999999993392</v>
      </c>
      <c r="N40" s="18">
        <f t="shared" si="41"/>
        <v>19.999999999997797</v>
      </c>
    </row>
    <row r="41" spans="1:21" x14ac:dyDescent="0.45">
      <c r="A41" t="s">
        <v>95</v>
      </c>
      <c r="B41">
        <v>6</v>
      </c>
      <c r="C41">
        <v>30</v>
      </c>
      <c r="D41" t="s">
        <v>101</v>
      </c>
      <c r="E41" t="b">
        <v>0</v>
      </c>
      <c r="F41" s="6">
        <v>45085</v>
      </c>
      <c r="G41" s="6">
        <v>45089</v>
      </c>
      <c r="H41" s="6">
        <v>45102</v>
      </c>
      <c r="I41" s="12">
        <v>30</v>
      </c>
      <c r="J41">
        <v>1.2141999999999999</v>
      </c>
      <c r="K41">
        <v>1.2141999999999999</v>
      </c>
      <c r="M41" s="18">
        <f t="shared" si="40"/>
        <v>0</v>
      </c>
      <c r="N41" s="18">
        <f t="shared" si="41"/>
        <v>0</v>
      </c>
      <c r="O41" s="12">
        <v>7.97</v>
      </c>
      <c r="P41" s="12">
        <v>0.21</v>
      </c>
      <c r="Q41" s="16">
        <v>45091.125</v>
      </c>
      <c r="S41" s="12" t="s">
        <v>102</v>
      </c>
      <c r="T41" s="12" t="b">
        <f t="shared" ref="T41" si="54">IF(G41-F41&gt;7, TRUE, FALSE)</f>
        <v>0</v>
      </c>
      <c r="U41" s="12" t="str">
        <f t="shared" ref="U41" si="55">IF(AND(D41="Stock Solution", N41&gt;=90, N41&lt;=110), "Good", IF(AND(D41="DI", N41&gt;=-3.33, N41&lt;=3.33), "Good", IF(OR(D41&lt;&gt;"Stock Solution", D41&lt;&gt;"DI"), "", "Bad")))</f>
        <v/>
      </c>
    </row>
    <row r="42" spans="1:21" x14ac:dyDescent="0.45">
      <c r="A42" t="s">
        <v>95</v>
      </c>
      <c r="B42">
        <v>9</v>
      </c>
      <c r="C42">
        <v>13</v>
      </c>
      <c r="D42" t="s">
        <v>101</v>
      </c>
      <c r="E42" t="b">
        <v>1</v>
      </c>
      <c r="F42" s="6">
        <v>45085</v>
      </c>
      <c r="G42" s="6">
        <v>45098</v>
      </c>
      <c r="H42" s="6">
        <v>45102</v>
      </c>
      <c r="I42" s="12">
        <v>30</v>
      </c>
      <c r="J42">
        <v>1.2165999999999999</v>
      </c>
      <c r="K42">
        <v>1.2170000000000001</v>
      </c>
      <c r="M42" s="18">
        <f t="shared" si="40"/>
        <v>0.40000000000017799</v>
      </c>
      <c r="N42" s="18">
        <f t="shared" si="41"/>
        <v>13.333333333339267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783-6DE4-4462-AE79-C2E78620ED17}">
  <dimension ref="A1:N39"/>
  <sheetViews>
    <sheetView topLeftCell="A13" workbookViewId="0">
      <selection activeCell="A38" sqref="A38"/>
    </sheetView>
  </sheetViews>
  <sheetFormatPr defaultRowHeight="14.25" x14ac:dyDescent="0.45"/>
  <cols>
    <col min="5" max="5" width="11.265625" customWidth="1"/>
    <col min="6" max="6" width="17.59765625" bestFit="1" customWidth="1"/>
    <col min="7" max="7" width="9.73046875" bestFit="1" customWidth="1"/>
  </cols>
  <sheetData>
    <row r="1" spans="1:14" x14ac:dyDescent="0.45">
      <c r="A1" s="10" t="s">
        <v>55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60</v>
      </c>
      <c r="G1" s="10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  <c r="M1" s="11" t="s">
        <v>67</v>
      </c>
    </row>
    <row r="2" spans="1:14" x14ac:dyDescent="0.45">
      <c r="A2" s="12">
        <v>1</v>
      </c>
      <c r="B2" s="12">
        <v>38</v>
      </c>
      <c r="C2" s="12" t="s">
        <v>74</v>
      </c>
      <c r="D2" s="12"/>
      <c r="E2" s="13">
        <v>45055</v>
      </c>
      <c r="F2" s="13">
        <v>45055</v>
      </c>
      <c r="G2" s="13">
        <v>45056</v>
      </c>
      <c r="H2" s="12">
        <v>30</v>
      </c>
      <c r="I2" s="12">
        <v>1.1969000000000001</v>
      </c>
      <c r="J2" s="12">
        <v>1.1999</v>
      </c>
      <c r="K2" s="12"/>
      <c r="L2" s="14">
        <f>(SMALL(J2:K2,1)-I2)*1000</f>
        <v>2.9999999999998916</v>
      </c>
      <c r="M2" s="14">
        <f>L2/(H2/1000)</f>
        <v>99.99999999999639</v>
      </c>
    </row>
    <row r="3" spans="1:14" x14ac:dyDescent="0.45">
      <c r="A3" s="12">
        <v>1</v>
      </c>
      <c r="B3" s="12">
        <v>39</v>
      </c>
      <c r="C3" s="12" t="s">
        <v>75</v>
      </c>
      <c r="D3" s="12"/>
      <c r="E3" s="13">
        <v>45055</v>
      </c>
      <c r="F3" s="13">
        <v>45055</v>
      </c>
      <c r="G3" s="13">
        <v>45056</v>
      </c>
      <c r="H3" s="12">
        <v>30</v>
      </c>
      <c r="I3" s="12">
        <v>1.2009000000000001</v>
      </c>
      <c r="J3" s="12">
        <v>1.2008000000000001</v>
      </c>
      <c r="K3" s="12"/>
      <c r="L3" s="14">
        <f>(SMALL(J3:K3,1)-I3)*1000</f>
        <v>-9.9999999999988987E-2</v>
      </c>
      <c r="M3" s="14">
        <f>L3/(H3/1000)</f>
        <v>-3.3333333333329662</v>
      </c>
    </row>
    <row r="4" spans="1:14" x14ac:dyDescent="0.45">
      <c r="A4" s="12">
        <v>2</v>
      </c>
      <c r="B4">
        <v>16</v>
      </c>
      <c r="C4" t="s">
        <v>74</v>
      </c>
      <c r="E4" s="6">
        <v>45055</v>
      </c>
      <c r="F4" s="13">
        <v>45055</v>
      </c>
      <c r="G4" s="13">
        <v>45056</v>
      </c>
      <c r="H4" s="12">
        <v>30</v>
      </c>
      <c r="I4">
        <v>1.2168000000000001</v>
      </c>
      <c r="J4">
        <v>1.2198</v>
      </c>
      <c r="L4" s="14">
        <f t="shared" ref="L4:L5" si="0">(SMALL(J4:K4,1)-I4)*1000</f>
        <v>2.9999999999998916</v>
      </c>
      <c r="M4" s="14">
        <f t="shared" ref="M4:M5" si="1">L4/(H4/1000)</f>
        <v>99.99999999999639</v>
      </c>
    </row>
    <row r="5" spans="1:14" x14ac:dyDescent="0.45">
      <c r="A5" s="12">
        <v>2</v>
      </c>
      <c r="B5">
        <v>17</v>
      </c>
      <c r="C5" t="s">
        <v>75</v>
      </c>
      <c r="D5" s="6"/>
      <c r="E5" s="6">
        <v>45055</v>
      </c>
      <c r="F5" s="13">
        <v>45055</v>
      </c>
      <c r="G5" s="13">
        <v>45056</v>
      </c>
      <c r="H5" s="12">
        <v>30</v>
      </c>
      <c r="I5">
        <v>1.2050000000000001</v>
      </c>
      <c r="J5">
        <v>1.2050000000000001</v>
      </c>
      <c r="L5" s="14">
        <f t="shared" si="0"/>
        <v>0</v>
      </c>
      <c r="M5" s="14">
        <f t="shared" si="1"/>
        <v>0</v>
      </c>
    </row>
    <row r="6" spans="1:14" x14ac:dyDescent="0.45">
      <c r="A6" s="12">
        <v>3</v>
      </c>
      <c r="B6">
        <v>39</v>
      </c>
      <c r="C6" t="s">
        <v>74</v>
      </c>
      <c r="E6" s="6">
        <v>45067</v>
      </c>
      <c r="F6" s="6">
        <v>45067</v>
      </c>
      <c r="G6" s="6">
        <v>45068</v>
      </c>
      <c r="H6" s="12">
        <v>30</v>
      </c>
      <c r="I6">
        <v>1.2015</v>
      </c>
      <c r="J6">
        <v>1.2044999999999999</v>
      </c>
      <c r="L6" s="14">
        <f>(SMALL(J6:K6,1)-I6)*1000</f>
        <v>2.9999999999998916</v>
      </c>
      <c r="M6" s="14">
        <f>L6/(H6/1000)</f>
        <v>99.99999999999639</v>
      </c>
    </row>
    <row r="7" spans="1:14" x14ac:dyDescent="0.45">
      <c r="A7" s="12">
        <v>3</v>
      </c>
      <c r="B7">
        <v>40</v>
      </c>
      <c r="C7" t="s">
        <v>75</v>
      </c>
      <c r="E7" s="6">
        <v>45067</v>
      </c>
      <c r="F7" s="6">
        <v>45067</v>
      </c>
      <c r="G7" s="6">
        <v>45068</v>
      </c>
      <c r="H7" s="12">
        <v>30</v>
      </c>
      <c r="I7">
        <v>1.1976</v>
      </c>
      <c r="J7">
        <v>1.1976</v>
      </c>
      <c r="L7" s="14">
        <f>(SMALL(J7:K7,1)-I7)*1000</f>
        <v>0</v>
      </c>
      <c r="M7" s="14">
        <f>L7/(H7/1000)</f>
        <v>0</v>
      </c>
    </row>
    <row r="8" spans="1:14" x14ac:dyDescent="0.45">
      <c r="A8" s="12">
        <v>3</v>
      </c>
      <c r="B8">
        <v>116</v>
      </c>
      <c r="C8" t="s">
        <v>74</v>
      </c>
      <c r="E8" s="6">
        <v>45070</v>
      </c>
      <c r="F8" s="6">
        <v>45070</v>
      </c>
      <c r="G8" s="6">
        <v>45071</v>
      </c>
      <c r="H8" s="12">
        <v>30</v>
      </c>
      <c r="I8">
        <v>1.1944999999999999</v>
      </c>
      <c r="J8">
        <v>1.1975</v>
      </c>
      <c r="L8" s="14">
        <f t="shared" ref="L8:L17" si="2">(SMALL(J8:K8,1)-I8)*1000</f>
        <v>3.0000000000001137</v>
      </c>
      <c r="M8" s="14">
        <f t="shared" ref="M8:M17" si="3">L8/(H8/1000)</f>
        <v>100.00000000000379</v>
      </c>
    </row>
    <row r="9" spans="1:14" x14ac:dyDescent="0.45">
      <c r="A9" s="12">
        <v>3</v>
      </c>
      <c r="B9">
        <v>117</v>
      </c>
      <c r="C9" t="s">
        <v>75</v>
      </c>
      <c r="E9" s="6">
        <v>45070</v>
      </c>
      <c r="F9" s="6">
        <v>45070</v>
      </c>
      <c r="G9" s="6">
        <v>45071</v>
      </c>
      <c r="H9" s="12">
        <v>30</v>
      </c>
      <c r="I9">
        <v>1.2125999999999999</v>
      </c>
      <c r="J9">
        <v>1.2124999999999999</v>
      </c>
      <c r="L9" s="14">
        <f t="shared" si="2"/>
        <v>-9.9999999999988987E-2</v>
      </c>
      <c r="M9" s="14">
        <f t="shared" si="3"/>
        <v>-3.3333333333329662</v>
      </c>
    </row>
    <row r="10" spans="1:14" x14ac:dyDescent="0.45">
      <c r="A10" s="12">
        <v>6</v>
      </c>
      <c r="B10">
        <v>23</v>
      </c>
      <c r="C10" t="s">
        <v>75</v>
      </c>
      <c r="E10" s="6">
        <v>45089</v>
      </c>
      <c r="F10" s="6">
        <v>45089</v>
      </c>
      <c r="H10" s="12">
        <v>30</v>
      </c>
      <c r="I10">
        <v>1.2181999999999999</v>
      </c>
      <c r="J10">
        <v>1.2181999999999999</v>
      </c>
      <c r="L10" s="14">
        <f t="shared" si="2"/>
        <v>0</v>
      </c>
      <c r="M10" s="14">
        <f t="shared" si="3"/>
        <v>0</v>
      </c>
    </row>
    <row r="11" spans="1:14" x14ac:dyDescent="0.45">
      <c r="A11">
        <v>6</v>
      </c>
      <c r="B11">
        <v>24</v>
      </c>
      <c r="C11" t="s">
        <v>74</v>
      </c>
      <c r="E11" s="6">
        <v>45089</v>
      </c>
      <c r="F11" s="6">
        <v>45089</v>
      </c>
      <c r="H11">
        <v>30</v>
      </c>
      <c r="I11">
        <v>1.2141999999999999</v>
      </c>
      <c r="J11">
        <v>1.2170000000000001</v>
      </c>
      <c r="L11" s="14">
        <f t="shared" si="2"/>
        <v>2.8000000000001357</v>
      </c>
      <c r="M11" s="14">
        <f t="shared" si="3"/>
        <v>93.333333333337862</v>
      </c>
    </row>
    <row r="12" spans="1:14" x14ac:dyDescent="0.45">
      <c r="A12">
        <v>7</v>
      </c>
      <c r="B12">
        <v>31</v>
      </c>
      <c r="C12" t="s">
        <v>74</v>
      </c>
      <c r="E12" s="6">
        <v>45097</v>
      </c>
      <c r="F12" s="6">
        <v>45097</v>
      </c>
      <c r="H12" s="12">
        <v>30</v>
      </c>
      <c r="I12">
        <v>1.2144999999999999</v>
      </c>
      <c r="J12">
        <v>1.2175</v>
      </c>
      <c r="L12" s="18">
        <f t="shared" si="2"/>
        <v>3.0000000000001137</v>
      </c>
      <c r="M12" s="18">
        <f t="shared" si="3"/>
        <v>100.00000000000379</v>
      </c>
      <c r="N12" s="18"/>
    </row>
    <row r="13" spans="1:14" x14ac:dyDescent="0.45">
      <c r="A13">
        <v>7</v>
      </c>
      <c r="B13">
        <v>32</v>
      </c>
      <c r="C13" t="s">
        <v>75</v>
      </c>
      <c r="E13" s="6">
        <v>45097</v>
      </c>
      <c r="F13" s="6">
        <v>45097</v>
      </c>
      <c r="H13" s="12">
        <v>30</v>
      </c>
      <c r="I13">
        <v>1.2137</v>
      </c>
      <c r="J13">
        <v>1.2137</v>
      </c>
      <c r="L13" s="18">
        <f t="shared" si="2"/>
        <v>0</v>
      </c>
      <c r="M13" s="18">
        <f t="shared" si="3"/>
        <v>0</v>
      </c>
      <c r="N13" s="18"/>
    </row>
    <row r="14" spans="1:14" x14ac:dyDescent="0.45">
      <c r="A14" s="12">
        <v>4</v>
      </c>
      <c r="B14">
        <v>42</v>
      </c>
      <c r="C14" t="s">
        <v>74</v>
      </c>
      <c r="E14" s="6">
        <v>45081</v>
      </c>
      <c r="F14" s="6">
        <v>45081</v>
      </c>
      <c r="G14" s="6">
        <v>45085</v>
      </c>
      <c r="H14" s="12">
        <v>30</v>
      </c>
      <c r="I14">
        <v>1.2376</v>
      </c>
      <c r="J14">
        <v>1.2406999999999999</v>
      </c>
      <c r="L14" s="14">
        <f t="shared" si="2"/>
        <v>3.0999999999998806</v>
      </c>
      <c r="M14" s="14">
        <f t="shared" si="3"/>
        <v>103.33333333332936</v>
      </c>
    </row>
    <row r="15" spans="1:14" x14ac:dyDescent="0.45">
      <c r="A15" s="12">
        <v>5</v>
      </c>
      <c r="B15">
        <v>43</v>
      </c>
      <c r="C15" t="s">
        <v>75</v>
      </c>
      <c r="E15" s="6">
        <v>45081</v>
      </c>
      <c r="F15" s="6">
        <v>45081</v>
      </c>
      <c r="G15" s="6">
        <v>45085</v>
      </c>
      <c r="H15" s="12">
        <v>30</v>
      </c>
      <c r="I15">
        <v>1.216</v>
      </c>
      <c r="J15">
        <v>1.216</v>
      </c>
      <c r="L15" s="14">
        <f t="shared" si="2"/>
        <v>0</v>
      </c>
      <c r="M15" s="14">
        <f t="shared" si="3"/>
        <v>0</v>
      </c>
    </row>
    <row r="16" spans="1:14" x14ac:dyDescent="0.45">
      <c r="A16" s="12">
        <v>4</v>
      </c>
      <c r="B16">
        <v>2</v>
      </c>
      <c r="C16" t="s">
        <v>75</v>
      </c>
      <c r="E16" s="6">
        <v>45081</v>
      </c>
      <c r="F16" s="6">
        <v>45081</v>
      </c>
      <c r="G16" s="6">
        <v>45085</v>
      </c>
      <c r="H16" s="12">
        <v>30</v>
      </c>
      <c r="I16">
        <v>1.2258</v>
      </c>
      <c r="J16">
        <v>1.2258</v>
      </c>
      <c r="L16" s="14">
        <f t="shared" si="2"/>
        <v>0</v>
      </c>
      <c r="M16" s="14">
        <f t="shared" si="3"/>
        <v>0</v>
      </c>
    </row>
    <row r="17" spans="1:13" x14ac:dyDescent="0.45">
      <c r="A17" s="12">
        <v>4</v>
      </c>
      <c r="B17">
        <v>3</v>
      </c>
      <c r="C17" t="s">
        <v>74</v>
      </c>
      <c r="D17" t="b">
        <v>0</v>
      </c>
      <c r="E17" s="6">
        <v>45081</v>
      </c>
      <c r="F17" s="6">
        <v>45081</v>
      </c>
      <c r="G17" s="6">
        <v>45085</v>
      </c>
      <c r="H17" s="12">
        <v>30</v>
      </c>
      <c r="I17">
        <v>1.2114</v>
      </c>
      <c r="J17">
        <v>1.2143999999999999</v>
      </c>
      <c r="L17" s="14">
        <f t="shared" si="2"/>
        <v>2.9999999999998916</v>
      </c>
      <c r="M17" s="14">
        <f t="shared" si="3"/>
        <v>99.99999999999639</v>
      </c>
    </row>
    <row r="18" spans="1:13" x14ac:dyDescent="0.45">
      <c r="A18">
        <v>8</v>
      </c>
      <c r="B18">
        <v>2</v>
      </c>
      <c r="C18" t="s">
        <v>74</v>
      </c>
      <c r="D18" t="b">
        <v>1</v>
      </c>
      <c r="E18" s="6">
        <v>45097</v>
      </c>
      <c r="F18" s="6">
        <v>45098</v>
      </c>
      <c r="G18" s="6">
        <v>45102</v>
      </c>
      <c r="H18" s="12">
        <v>30</v>
      </c>
      <c r="I18">
        <v>1.2266999999999999</v>
      </c>
      <c r="J18">
        <v>1.2297</v>
      </c>
      <c r="L18" s="18">
        <f>(SMALL(J18:K18,1)-I18)*1000</f>
        <v>3.0000000000001137</v>
      </c>
      <c r="M18" s="18">
        <f>L18/(H18/1000)</f>
        <v>100.00000000000379</v>
      </c>
    </row>
    <row r="19" spans="1:13" x14ac:dyDescent="0.45">
      <c r="A19">
        <v>8</v>
      </c>
      <c r="B19">
        <v>3</v>
      </c>
      <c r="C19" t="s">
        <v>75</v>
      </c>
      <c r="D19" t="b">
        <v>1</v>
      </c>
      <c r="E19" s="6">
        <v>45097</v>
      </c>
      <c r="F19" s="6">
        <v>45098</v>
      </c>
      <c r="G19" s="6">
        <v>45102</v>
      </c>
      <c r="H19" s="12">
        <v>30</v>
      </c>
      <c r="I19">
        <v>1.2141999999999999</v>
      </c>
      <c r="J19">
        <v>1.2141999999999999</v>
      </c>
      <c r="L19" s="18">
        <f>(SMALL(J19:K19,1)-I19)*1000</f>
        <v>0</v>
      </c>
      <c r="M19" s="18">
        <f>L19/(H19/1000)</f>
        <v>0</v>
      </c>
    </row>
    <row r="20" spans="1:13" x14ac:dyDescent="0.45">
      <c r="A20">
        <v>9</v>
      </c>
      <c r="B20">
        <v>10</v>
      </c>
      <c r="C20" t="s">
        <v>74</v>
      </c>
      <c r="E20" s="6">
        <v>45098</v>
      </c>
      <c r="F20" s="6">
        <v>45098</v>
      </c>
      <c r="G20" s="6">
        <v>45102</v>
      </c>
      <c r="H20" s="12">
        <v>30</v>
      </c>
      <c r="I20">
        <v>1.2071000000000001</v>
      </c>
      <c r="J20">
        <v>1.21</v>
      </c>
      <c r="L20" s="18">
        <f t="shared" ref="L20:L39" si="4">(SMALL(J20:K20,1)-I20)*1000</f>
        <v>2.8999999999999027</v>
      </c>
      <c r="M20" s="18">
        <f t="shared" ref="M20:M39" si="5">L20/(H20/1000)</f>
        <v>96.666666666663431</v>
      </c>
    </row>
    <row r="21" spans="1:13" x14ac:dyDescent="0.45">
      <c r="A21">
        <v>9</v>
      </c>
      <c r="B21">
        <v>11</v>
      </c>
      <c r="C21" t="s">
        <v>75</v>
      </c>
      <c r="E21" s="6">
        <v>45098</v>
      </c>
      <c r="F21" s="6">
        <v>45098</v>
      </c>
      <c r="G21" s="6">
        <v>45102</v>
      </c>
      <c r="H21" s="12">
        <v>30</v>
      </c>
      <c r="I21">
        <v>1.2269000000000001</v>
      </c>
      <c r="J21">
        <v>1.2269000000000001</v>
      </c>
      <c r="L21" s="18">
        <f t="shared" si="4"/>
        <v>0</v>
      </c>
      <c r="M21" s="18">
        <f t="shared" si="5"/>
        <v>0</v>
      </c>
    </row>
    <row r="22" spans="1:13" x14ac:dyDescent="0.45">
      <c r="A22">
        <v>9</v>
      </c>
      <c r="B22">
        <v>22</v>
      </c>
      <c r="C22" t="s">
        <v>74</v>
      </c>
      <c r="E22" s="6">
        <v>45098</v>
      </c>
      <c r="F22" s="6">
        <v>45098</v>
      </c>
      <c r="G22" s="6">
        <v>45102</v>
      </c>
      <c r="H22" s="12">
        <v>30</v>
      </c>
      <c r="I22">
        <v>1.2202999999999999</v>
      </c>
      <c r="J22">
        <v>1.2233000000000001</v>
      </c>
      <c r="L22" s="18">
        <f t="shared" si="4"/>
        <v>3.0000000000001137</v>
      </c>
      <c r="M22" s="18">
        <f t="shared" si="5"/>
        <v>100.00000000000379</v>
      </c>
    </row>
    <row r="23" spans="1:13" x14ac:dyDescent="0.45">
      <c r="A23">
        <v>9</v>
      </c>
      <c r="B23">
        <v>23</v>
      </c>
      <c r="C23" t="s">
        <v>75</v>
      </c>
      <c r="E23" s="6">
        <v>45098</v>
      </c>
      <c r="F23" s="6">
        <v>45098</v>
      </c>
      <c r="G23" s="6">
        <v>45102</v>
      </c>
      <c r="H23" s="12">
        <v>30</v>
      </c>
      <c r="I23">
        <v>1.2176</v>
      </c>
      <c r="J23">
        <v>1.2175</v>
      </c>
      <c r="L23" s="18">
        <f t="shared" si="4"/>
        <v>-9.9999999999988987E-2</v>
      </c>
      <c r="M23" s="18">
        <f t="shared" si="5"/>
        <v>-3.3333333333329662</v>
      </c>
    </row>
    <row r="24" spans="1:13" x14ac:dyDescent="0.45">
      <c r="A24">
        <v>10</v>
      </c>
      <c r="B24">
        <v>61</v>
      </c>
      <c r="C24" t="s">
        <v>74</v>
      </c>
      <c r="E24" s="6">
        <v>45098</v>
      </c>
      <c r="F24" s="6">
        <v>45098</v>
      </c>
      <c r="G24" s="6">
        <v>45102</v>
      </c>
      <c r="H24" s="12">
        <v>30</v>
      </c>
      <c r="I24">
        <v>1.2141999999999999</v>
      </c>
      <c r="J24">
        <v>1.2171000000000001</v>
      </c>
      <c r="L24" s="18">
        <f t="shared" si="4"/>
        <v>2.9000000000001247</v>
      </c>
      <c r="M24" s="18">
        <f t="shared" si="5"/>
        <v>96.666666666670821</v>
      </c>
    </row>
    <row r="25" spans="1:13" x14ac:dyDescent="0.45">
      <c r="A25">
        <v>10</v>
      </c>
      <c r="B25">
        <v>62</v>
      </c>
      <c r="C25" t="s">
        <v>75</v>
      </c>
      <c r="E25" s="6">
        <v>45098</v>
      </c>
      <c r="F25" s="6">
        <v>45098</v>
      </c>
      <c r="G25" s="6">
        <v>45102</v>
      </c>
      <c r="H25" s="12">
        <v>30</v>
      </c>
      <c r="I25">
        <v>1.2175</v>
      </c>
      <c r="J25">
        <v>1.2176</v>
      </c>
      <c r="L25" s="18">
        <f t="shared" si="4"/>
        <v>9.9999999999988987E-2</v>
      </c>
      <c r="M25" s="18">
        <f t="shared" si="5"/>
        <v>3.3333333333329662</v>
      </c>
    </row>
    <row r="26" spans="1:13" x14ac:dyDescent="0.45">
      <c r="A26">
        <v>11</v>
      </c>
      <c r="B26">
        <v>69</v>
      </c>
      <c r="C26" t="s">
        <v>74</v>
      </c>
      <c r="E26" s="6">
        <v>45104</v>
      </c>
      <c r="F26" s="6">
        <v>45104</v>
      </c>
      <c r="G26" s="6">
        <v>45105</v>
      </c>
      <c r="H26" s="12">
        <v>30</v>
      </c>
      <c r="I26">
        <v>1.2181999999999999</v>
      </c>
      <c r="J26">
        <v>1.2214</v>
      </c>
      <c r="L26" s="18">
        <f t="shared" si="4"/>
        <v>3.2000000000000917</v>
      </c>
      <c r="M26" s="18">
        <f t="shared" si="5"/>
        <v>106.66666666666973</v>
      </c>
    </row>
    <row r="27" spans="1:13" x14ac:dyDescent="0.45">
      <c r="A27">
        <v>11</v>
      </c>
      <c r="B27">
        <v>70</v>
      </c>
      <c r="C27" t="s">
        <v>75</v>
      </c>
      <c r="E27" s="6">
        <v>45104</v>
      </c>
      <c r="F27" s="6">
        <v>45104</v>
      </c>
      <c r="G27" s="6">
        <v>45105</v>
      </c>
      <c r="H27" s="12">
        <v>30</v>
      </c>
      <c r="I27">
        <v>1.2025999999999999</v>
      </c>
      <c r="J27">
        <v>1.2025999999999999</v>
      </c>
      <c r="L27" s="18">
        <f t="shared" si="4"/>
        <v>0</v>
      </c>
      <c r="M27" s="18">
        <f t="shared" si="5"/>
        <v>0</v>
      </c>
    </row>
    <row r="28" spans="1:13" x14ac:dyDescent="0.45">
      <c r="A28">
        <v>12</v>
      </c>
      <c r="B28">
        <v>1</v>
      </c>
      <c r="C28" t="s">
        <v>74</v>
      </c>
      <c r="E28" s="6">
        <v>45112</v>
      </c>
      <c r="F28" s="6">
        <v>45112</v>
      </c>
      <c r="G28" s="6">
        <v>45118</v>
      </c>
      <c r="H28" s="12">
        <v>30</v>
      </c>
      <c r="I28">
        <v>1.2168000000000001</v>
      </c>
      <c r="J28">
        <v>1.2198</v>
      </c>
      <c r="L28" s="18">
        <f t="shared" si="4"/>
        <v>2.9999999999998916</v>
      </c>
      <c r="M28" s="18">
        <f t="shared" si="5"/>
        <v>99.99999999999639</v>
      </c>
    </row>
    <row r="29" spans="1:13" x14ac:dyDescent="0.45">
      <c r="A29">
        <v>12</v>
      </c>
      <c r="B29">
        <v>2</v>
      </c>
      <c r="C29" t="s">
        <v>75</v>
      </c>
      <c r="E29" s="6">
        <v>45112</v>
      </c>
      <c r="F29" s="6">
        <v>45112</v>
      </c>
      <c r="G29" s="6">
        <v>45118</v>
      </c>
      <c r="H29" s="12">
        <v>30</v>
      </c>
      <c r="I29">
        <v>1.2277</v>
      </c>
      <c r="J29">
        <v>1.2277</v>
      </c>
      <c r="L29" s="18">
        <f t="shared" si="4"/>
        <v>0</v>
      </c>
      <c r="M29" s="18">
        <f t="shared" si="5"/>
        <v>0</v>
      </c>
    </row>
    <row r="30" spans="1:13" x14ac:dyDescent="0.45">
      <c r="A30">
        <v>13</v>
      </c>
      <c r="B30">
        <v>13</v>
      </c>
      <c r="C30" t="s">
        <v>74</v>
      </c>
      <c r="E30" s="6">
        <v>45112</v>
      </c>
      <c r="F30" s="6">
        <v>45112</v>
      </c>
      <c r="G30" s="6">
        <v>45118</v>
      </c>
      <c r="H30" s="12">
        <v>30</v>
      </c>
      <c r="I30">
        <v>1.2174</v>
      </c>
      <c r="J30">
        <v>1.2203999999999999</v>
      </c>
      <c r="L30" s="18">
        <f t="shared" si="4"/>
        <v>2.9999999999998916</v>
      </c>
      <c r="M30" s="18">
        <f t="shared" si="5"/>
        <v>99.99999999999639</v>
      </c>
    </row>
    <row r="31" spans="1:13" x14ac:dyDescent="0.45">
      <c r="A31">
        <v>13</v>
      </c>
      <c r="B31">
        <v>14</v>
      </c>
      <c r="C31" t="s">
        <v>75</v>
      </c>
      <c r="E31" s="6">
        <v>45112</v>
      </c>
      <c r="F31" s="6">
        <v>45112</v>
      </c>
      <c r="G31" s="6">
        <v>45118</v>
      </c>
      <c r="H31" s="12">
        <v>30</v>
      </c>
      <c r="I31">
        <v>1.2245999999999999</v>
      </c>
      <c r="J31">
        <v>1.2245999999999999</v>
      </c>
      <c r="L31" s="18">
        <f t="shared" si="4"/>
        <v>0</v>
      </c>
      <c r="M31" s="18">
        <f t="shared" si="5"/>
        <v>0</v>
      </c>
    </row>
    <row r="32" spans="1:13" x14ac:dyDescent="0.45">
      <c r="A32">
        <v>14</v>
      </c>
      <c r="B32">
        <v>25</v>
      </c>
      <c r="C32" t="s">
        <v>74</v>
      </c>
      <c r="E32" s="6">
        <v>45112</v>
      </c>
      <c r="F32" s="6">
        <v>45112</v>
      </c>
      <c r="G32" s="6">
        <v>45118</v>
      </c>
      <c r="H32" s="12">
        <v>30</v>
      </c>
      <c r="I32">
        <v>1.2021999999999999</v>
      </c>
      <c r="J32">
        <v>1.2053</v>
      </c>
      <c r="L32" s="18">
        <f t="shared" si="4"/>
        <v>3.1000000000001027</v>
      </c>
      <c r="M32" s="18">
        <f t="shared" si="5"/>
        <v>103.33333333333675</v>
      </c>
    </row>
    <row r="33" spans="1:13" x14ac:dyDescent="0.45">
      <c r="A33">
        <v>14</v>
      </c>
      <c r="B33">
        <v>26</v>
      </c>
      <c r="C33" t="s">
        <v>75</v>
      </c>
      <c r="E33" s="6">
        <v>45112</v>
      </c>
      <c r="F33" s="6">
        <v>45112</v>
      </c>
      <c r="G33" s="6">
        <v>45118</v>
      </c>
      <c r="H33" s="12">
        <v>30</v>
      </c>
      <c r="I33">
        <v>1.1932</v>
      </c>
      <c r="J33">
        <v>1.1933</v>
      </c>
      <c r="L33" s="18">
        <f t="shared" si="4"/>
        <v>9.9999999999988987E-2</v>
      </c>
      <c r="M33" s="18">
        <f t="shared" si="5"/>
        <v>3.3333333333329662</v>
      </c>
    </row>
    <row r="34" spans="1:13" x14ac:dyDescent="0.45">
      <c r="A34">
        <v>15</v>
      </c>
      <c r="B34">
        <v>40</v>
      </c>
      <c r="C34" t="s">
        <v>74</v>
      </c>
      <c r="E34" s="6">
        <v>45126</v>
      </c>
      <c r="F34" s="6">
        <v>45126</v>
      </c>
      <c r="G34" s="6">
        <v>45128</v>
      </c>
      <c r="H34" s="12">
        <v>30</v>
      </c>
      <c r="I34">
        <v>1.2007000000000001</v>
      </c>
      <c r="J34">
        <v>1.2037</v>
      </c>
      <c r="L34" s="18">
        <f t="shared" si="4"/>
        <v>2.9999999999998916</v>
      </c>
      <c r="M34" s="18">
        <f t="shared" si="5"/>
        <v>99.99999999999639</v>
      </c>
    </row>
    <row r="35" spans="1:13" x14ac:dyDescent="0.45">
      <c r="A35">
        <v>15</v>
      </c>
      <c r="B35">
        <v>41</v>
      </c>
      <c r="C35" t="s">
        <v>75</v>
      </c>
      <c r="E35" s="6">
        <v>45126</v>
      </c>
      <c r="F35" s="6">
        <v>45126</v>
      </c>
      <c r="G35" s="6">
        <v>45128</v>
      </c>
      <c r="H35" s="12">
        <v>30</v>
      </c>
      <c r="I35">
        <v>1.2150000000000001</v>
      </c>
      <c r="J35">
        <v>1.2151000000000001</v>
      </c>
      <c r="L35" s="18">
        <f t="shared" si="4"/>
        <v>9.9999999999988987E-2</v>
      </c>
      <c r="M35" s="18">
        <f t="shared" si="5"/>
        <v>3.3333333333329662</v>
      </c>
    </row>
    <row r="36" spans="1:13" x14ac:dyDescent="0.45">
      <c r="A36">
        <v>16</v>
      </c>
      <c r="B36">
        <v>52</v>
      </c>
      <c r="C36" t="s">
        <v>74</v>
      </c>
      <c r="E36" s="6">
        <v>45126</v>
      </c>
      <c r="F36" s="6">
        <v>45126</v>
      </c>
      <c r="G36" s="6">
        <v>45128</v>
      </c>
      <c r="H36" s="12">
        <v>30</v>
      </c>
      <c r="I36">
        <v>1.204</v>
      </c>
      <c r="J36">
        <v>1.2071000000000001</v>
      </c>
      <c r="L36" s="18">
        <f t="shared" si="4"/>
        <v>3.1000000000001027</v>
      </c>
      <c r="M36" s="18">
        <f t="shared" si="5"/>
        <v>103.33333333333675</v>
      </c>
    </row>
    <row r="37" spans="1:13" x14ac:dyDescent="0.45">
      <c r="A37">
        <v>16</v>
      </c>
      <c r="B37">
        <v>53</v>
      </c>
      <c r="C37" t="s">
        <v>75</v>
      </c>
      <c r="E37" s="6">
        <v>45126</v>
      </c>
      <c r="F37" s="6">
        <v>45126</v>
      </c>
      <c r="G37" s="6">
        <v>45128</v>
      </c>
      <c r="H37" s="12">
        <v>30</v>
      </c>
      <c r="I37">
        <v>1.1843999999999999</v>
      </c>
      <c r="J37">
        <v>1.1843999999999999</v>
      </c>
      <c r="L37" s="18">
        <f t="shared" si="4"/>
        <v>0</v>
      </c>
      <c r="M37" s="18">
        <f t="shared" si="5"/>
        <v>0</v>
      </c>
    </row>
    <row r="38" spans="1:13" x14ac:dyDescent="0.45">
      <c r="A38">
        <v>17</v>
      </c>
      <c r="B38">
        <v>30</v>
      </c>
      <c r="C38" t="s">
        <v>74</v>
      </c>
      <c r="E38" s="6">
        <v>45126</v>
      </c>
      <c r="F38" s="6">
        <v>45126</v>
      </c>
      <c r="G38" s="6">
        <v>45128</v>
      </c>
      <c r="H38" s="12">
        <v>30</v>
      </c>
      <c r="I38">
        <v>1.2170000000000001</v>
      </c>
      <c r="J38">
        <v>1.2201</v>
      </c>
      <c r="L38" s="18">
        <f t="shared" si="4"/>
        <v>3.0999999999998806</v>
      </c>
      <c r="M38" s="18">
        <f t="shared" si="5"/>
        <v>103.33333333332936</v>
      </c>
    </row>
    <row r="39" spans="1:13" x14ac:dyDescent="0.45">
      <c r="A39">
        <v>17</v>
      </c>
      <c r="B39">
        <v>31</v>
      </c>
      <c r="C39" t="s">
        <v>75</v>
      </c>
      <c r="E39" s="6">
        <v>45126</v>
      </c>
      <c r="F39" s="6">
        <v>45126</v>
      </c>
      <c r="G39" s="6">
        <v>45128</v>
      </c>
      <c r="H39" s="12">
        <v>30</v>
      </c>
      <c r="I39">
        <v>1.2178</v>
      </c>
      <c r="J39">
        <v>1.2178</v>
      </c>
      <c r="L39" s="18">
        <f t="shared" si="4"/>
        <v>0</v>
      </c>
      <c r="M39" s="18">
        <f t="shared" si="5"/>
        <v>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7cb1e9-24b5-43e0-9f5d-14a54474cc90">
      <Terms xmlns="http://schemas.microsoft.com/office/infopath/2007/PartnerControls"/>
    </lcf76f155ced4ddcb4097134ff3c332f>
    <TaxCatchAll xmlns="fbf6f0f6-9634-473c-8838-2f74fc79f71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8F2DA36292A241BB6B602A04ACAAD9" ma:contentTypeVersion="17" ma:contentTypeDescription="Create a new document." ma:contentTypeScope="" ma:versionID="8d9fb0f190deb5e7e937e6d8ad317d77">
  <xsd:schema xmlns:xsd="http://www.w3.org/2001/XMLSchema" xmlns:xs="http://www.w3.org/2001/XMLSchema" xmlns:p="http://schemas.microsoft.com/office/2006/metadata/properties" xmlns:ns2="167cb1e9-24b5-43e0-9f5d-14a54474cc90" xmlns:ns3="fbf6f0f6-9634-473c-8838-2f74fc79f714" targetNamespace="http://schemas.microsoft.com/office/2006/metadata/properties" ma:root="true" ma:fieldsID="211896cd03a7fb44aac70cae515804dc" ns2:_="" ns3:_="">
    <xsd:import namespace="167cb1e9-24b5-43e0-9f5d-14a54474cc90"/>
    <xsd:import namespace="fbf6f0f6-9634-473c-8838-2f74fc79f7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cb1e9-24b5-43e0-9f5d-14a54474c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f6f0f6-9634-473c-8838-2f74fc79f71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5f66235-b96d-4e13-a177-e10a401c611c}" ma:internalName="TaxCatchAll" ma:showField="CatchAllData" ma:web="fbf6f0f6-9634-473c-8838-2f74fc79f7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83E157-1D15-4BA2-846C-E5B17F63B1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0D730D-348F-4357-9B29-460576E1CB19}">
  <ds:schemaRefs>
    <ds:schemaRef ds:uri="http://schemas.microsoft.com/office/2006/metadata/properties"/>
    <ds:schemaRef ds:uri="http://schemas.microsoft.com/office/infopath/2007/PartnerControls"/>
    <ds:schemaRef ds:uri="167cb1e9-24b5-43e0-9f5d-14a54474cc90"/>
    <ds:schemaRef ds:uri="fbf6f0f6-9634-473c-8838-2f74fc79f714"/>
  </ds:schemaRefs>
</ds:datastoreItem>
</file>

<file path=customXml/itemProps3.xml><?xml version="1.0" encoding="utf-8"?>
<ds:datastoreItem xmlns:ds="http://schemas.openxmlformats.org/officeDocument/2006/customXml" ds:itemID="{5FFBBD27-ACF1-4801-B8AD-B8A884D06C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7cb1e9-24b5-43e0-9f5d-14a54474cc90"/>
    <ds:schemaRef ds:uri="fbf6f0f6-9634-473c-8838-2f74fc79f7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MasterData</vt:lpstr>
      <vt:lpstr>probe experiment</vt:lpstr>
      <vt:lpstr>Caz QAQC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Ansley Brown</dc:creator>
  <cp:keywords/>
  <dc:description/>
  <cp:lastModifiedBy>A.J. Brown</cp:lastModifiedBy>
  <cp:revision/>
  <dcterms:created xsi:type="dcterms:W3CDTF">2015-06-05T18:17:20Z</dcterms:created>
  <dcterms:modified xsi:type="dcterms:W3CDTF">2023-08-21T19:20:51Z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0x010100678F2DA36292A241BB6B602A04ACAAD9</vt:lpwstr>
  </property>
  <property fmtid="{D5CDD505-2E9C-101B-9397-08002B2CF9AE}" pid="3" name="MediaServiceImageTags">
    <vt:lpwstr/>
  </property>
</Properties>
</file>