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sleybr\Documents\GitHub\ALS-Data-Cleaning-Tool\TSS\"/>
    </mc:Choice>
  </mc:AlternateContent>
  <xr:revisionPtr revIDLastSave="0" documentId="13_ncr:1_{1A69DD2F-CF40-4111-9B0C-E1C31D53E70A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Introduction" sheetId="1" r:id="rId1"/>
    <sheet name="MasterData" sheetId="2" r:id="rId2"/>
    <sheet name="Caz QAQ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3" l="1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M28" i="2"/>
  <c r="N28" i="2" s="1"/>
  <c r="U28" i="2" s="1"/>
  <c r="M29" i="2"/>
  <c r="N29" i="2" s="1"/>
  <c r="U29" i="2" s="1"/>
  <c r="M30" i="2"/>
  <c r="N30" i="2" s="1"/>
  <c r="U30" i="2" s="1"/>
  <c r="M31" i="2"/>
  <c r="N31" i="2" s="1"/>
  <c r="U31" i="2" s="1"/>
  <c r="M32" i="2"/>
  <c r="N32" i="2" s="1"/>
  <c r="U32" i="2" s="1"/>
  <c r="M33" i="2"/>
  <c r="N33" i="2" s="1"/>
  <c r="U33" i="2" s="1"/>
  <c r="M34" i="2"/>
  <c r="N34" i="2" s="1"/>
  <c r="U34" i="2" s="1"/>
  <c r="M35" i="2"/>
  <c r="N35" i="2" s="1"/>
  <c r="U35" i="2" s="1"/>
  <c r="M36" i="2"/>
  <c r="N36" i="2" s="1"/>
  <c r="U36" i="2" s="1"/>
  <c r="M37" i="2"/>
  <c r="N37" i="2" s="1"/>
  <c r="U37" i="2" s="1"/>
  <c r="M38" i="2"/>
  <c r="N38" i="2" s="1"/>
  <c r="U38" i="2" s="1"/>
  <c r="M39" i="2"/>
  <c r="N39" i="2" s="1"/>
  <c r="U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16" i="2"/>
  <c r="N16" i="2" s="1"/>
  <c r="U16" i="2" s="1"/>
  <c r="M17" i="2"/>
  <c r="N17" i="2" s="1"/>
  <c r="U17" i="2" s="1"/>
  <c r="M18" i="2"/>
  <c r="N18" i="2" s="1"/>
  <c r="U18" i="2" s="1"/>
  <c r="M19" i="2"/>
  <c r="N19" i="2" s="1"/>
  <c r="U19" i="2" s="1"/>
  <c r="M20" i="2"/>
  <c r="N20" i="2" s="1"/>
  <c r="U20" i="2" s="1"/>
  <c r="M21" i="2"/>
  <c r="N21" i="2" s="1"/>
  <c r="U21" i="2" s="1"/>
  <c r="M22" i="2"/>
  <c r="N22" i="2" s="1"/>
  <c r="U22" i="2" s="1"/>
  <c r="M23" i="2"/>
  <c r="N23" i="2" s="1"/>
  <c r="U23" i="2" s="1"/>
  <c r="M24" i="2"/>
  <c r="N24" i="2" s="1"/>
  <c r="U24" i="2" s="1"/>
  <c r="M25" i="2"/>
  <c r="N25" i="2" s="1"/>
  <c r="U25" i="2" s="1"/>
  <c r="M26" i="2"/>
  <c r="N26" i="2" s="1"/>
  <c r="U26" i="2" s="1"/>
  <c r="M27" i="2"/>
  <c r="N27" i="2" s="1"/>
  <c r="U27" i="2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M2" i="2"/>
  <c r="N2" i="2" s="1"/>
  <c r="U2" i="2" s="1"/>
  <c r="M3" i="2"/>
  <c r="N3" i="2" s="1"/>
  <c r="U3" i="2" s="1"/>
  <c r="M4" i="2"/>
  <c r="N4" i="2" s="1"/>
  <c r="U4" i="2" s="1"/>
  <c r="M5" i="2"/>
  <c r="N5" i="2" s="1"/>
  <c r="U5" i="2" s="1"/>
  <c r="M6" i="2"/>
  <c r="N6" i="2" s="1"/>
  <c r="U6" i="2" s="1"/>
  <c r="M7" i="2"/>
  <c r="N7" i="2" s="1"/>
  <c r="U7" i="2" s="1"/>
  <c r="M8" i="2"/>
  <c r="N8" i="2" s="1"/>
  <c r="U8" i="2" s="1"/>
  <c r="M9" i="2"/>
  <c r="N9" i="2" s="1"/>
  <c r="U9" i="2" s="1"/>
  <c r="M10" i="2"/>
  <c r="N10" i="2" s="1"/>
  <c r="U10" i="2" s="1"/>
  <c r="M11" i="2"/>
  <c r="N11" i="2" s="1"/>
  <c r="U11" i="2" s="1"/>
  <c r="M12" i="2"/>
  <c r="N12" i="2" s="1"/>
  <c r="U12" i="2" s="1"/>
  <c r="M13" i="2"/>
  <c r="N13" i="2" s="1"/>
  <c r="U13" i="2" s="1"/>
  <c r="M14" i="2"/>
  <c r="N14" i="2" s="1"/>
  <c r="U14" i="2" s="1"/>
  <c r="M15" i="2"/>
  <c r="N15" i="2" s="1"/>
  <c r="U15" i="2" s="1"/>
  <c r="L10" i="3"/>
  <c r="M10" i="3" s="1"/>
  <c r="L11" i="3"/>
  <c r="M11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<sst xmlns="http://schemas.openxmlformats.org/spreadsheetml/2006/main" count="198" uniqueCount="115">
  <si>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</si>
  <si>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</si>
  <si>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</si>
  <si>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</si>
  <si>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</si>
  <si>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</si>
  <si>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</si>
  <si>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</si>
  <si>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</si>
  <si>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</si>
  <si>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</si>
  <si>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</si>
  <si>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</si>
  <si>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</si>
  <si>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</si>
  <si>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</si>
  <si>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</si>
  <si>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</si>
  <si>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</si>
  <si>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</si>
  <si>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</si>
  <si>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</si>
  <si>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</si>
  <si>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</si>
  <si>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</si>
  <si>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</si>
  <si>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</si>
  <si>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</si>
  <si>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</si>
  <si>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</si>
  <si>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</si>
  <si>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</si>
  <si>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</si>
  <si>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</si>
  <si>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</si>
  <si>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</si>
  <si>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</si>
  <si>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</si>
  <si>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</si>
  <si>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</si>
  <si>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</si>
  <si>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</si>
  <si>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</si>
  <si>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</si>
  <si>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</si>
  <si>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</si>
  <si>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</si>
  <si>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</si>
  <si>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</si>
  <si>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</si>
  <si>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</si>
  <si>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</si>
  <si>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</si>
  <si>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</si>
  <si>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</si>
  <si>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</si>
  <si>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</si>
  <si>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</si>
  <si>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</si>
  <si>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</si>
  <si>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</si>
  <si>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</si>
  <si>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</si>
  <si>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</si>
  <si>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</si>
  <si>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</si>
  <si>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</si>
  <si>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</si>
  <si>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</si>
  <si>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</si>
  <si>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</si>
  <si>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</si>
  <si>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</si>
  <si>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</si>
  <si>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</si>
  <si>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DI</t>
  </si>
  <si>
    <t>ph, EC collected by Jake</t>
  </si>
  <si>
    <t>Caz</t>
  </si>
  <si>
    <t>AV-CT1-01-OT-LC-4</t>
  </si>
  <si>
    <t>AV-CT1-01-OT-LC-4-D</t>
  </si>
  <si>
    <t>AV-ST1-01-OT-LC-4</t>
  </si>
  <si>
    <t>AV-ST1-01-OT-LC-4-D</t>
  </si>
  <si>
    <t>AV-ST2-01-OT-LC-4</t>
  </si>
  <si>
    <t>AV-ST2-01-OT-LC-4-D</t>
  </si>
  <si>
    <t>AV-CT2-01-OT-LC-4</t>
  </si>
  <si>
    <t>AV-CT2-01-OT-LC-4-D</t>
  </si>
  <si>
    <t>AV-ST2-01-OT-ISC-4</t>
  </si>
  <si>
    <t>potentially biased by first sample sucking up mud, which would not be found in the duplicate sample once the isco sucked it up initially; ph, EC collected by Jake</t>
  </si>
  <si>
    <t>AV-ST2-01-OT-ISC-4-D</t>
  </si>
  <si>
    <t>AV-01-IN-GB-4</t>
  </si>
  <si>
    <t>AV-01-IN-GB-4-D</t>
  </si>
  <si>
    <t>K-MT1-01-LC-4</t>
  </si>
  <si>
    <t>K-CT1-01-LC-4</t>
  </si>
  <si>
    <t>K-MT2-01-GBH-4</t>
  </si>
  <si>
    <t>K-MT2-01-GBH-4-D</t>
  </si>
  <si>
    <t>K-ST1-01-GBH-4</t>
  </si>
  <si>
    <t>K-ST2-01-GBH-4</t>
  </si>
  <si>
    <t>K-ST1-01-LC-4</t>
  </si>
  <si>
    <t>K-CT2-01-GBH-4</t>
  </si>
  <si>
    <t>K-ST2-01-LC-4</t>
  </si>
  <si>
    <t>K-CT2-01-LC-4</t>
  </si>
  <si>
    <t>K-INF-01-GBH-4</t>
  </si>
  <si>
    <t>K-MT2-01-GB-4</t>
  </si>
  <si>
    <t>K-MT1-01-GB-4</t>
  </si>
  <si>
    <t>K-CT1-01-ISC-4</t>
  </si>
  <si>
    <t>K-MT1-01-GBH-4</t>
  </si>
  <si>
    <t>K-ST2-01-ISC-4</t>
  </si>
  <si>
    <t>K-INF-01-GB-4</t>
  </si>
  <si>
    <t>K-ST1-01-GB-4</t>
  </si>
  <si>
    <t>K-CT1-01-GB-4</t>
  </si>
  <si>
    <t>K-CT2-01-GB-4</t>
  </si>
  <si>
    <t>K-MT1-01-GBH-4-D</t>
  </si>
  <si>
    <t>K-MT2-01-LC-4</t>
  </si>
  <si>
    <t>K-ST1-01-ISC-4</t>
  </si>
  <si>
    <t>K-ST2-01-GB-4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</si>
</sst>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115.140625" bestFit="1" customWidth="1"/>
    <col min="3" max="3" width="12.85546875" bestFit="1" customWidth="1"/>
    <col min="11" max="11" width="12.85546875" bestFit="1" customWidth="1"/>
  </cols>
  <sheetData>
    <row r="1" spans="1:18" x14ac:dyDescent="0.25">
      <c r="A1" s="4" t="s">
        <v>0</v>
      </c>
      <c r="B1" s="4" t="s">
        <v>1</v>
      </c>
    </row>
    <row r="2" spans="1:18" x14ac:dyDescent="0.2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t="s">
        <v>6</v>
      </c>
      <c r="B4" t="s">
        <v>7</v>
      </c>
      <c r="E4" s="2" t="s">
        <v>8</v>
      </c>
    </row>
    <row r="5" spans="1:18" x14ac:dyDescent="0.25">
      <c r="A5" t="s">
        <v>9</v>
      </c>
      <c r="B5" t="s">
        <v>10</v>
      </c>
      <c r="E5" t="s">
        <v>11</v>
      </c>
    </row>
    <row r="6" spans="1:18" x14ac:dyDescent="0.25">
      <c r="A6" t="s">
        <v>12</v>
      </c>
      <c r="B6" t="s">
        <v>13</v>
      </c>
      <c r="E6" s="8" t="s">
        <v>14</v>
      </c>
    </row>
    <row r="7" spans="1:18" x14ac:dyDescent="0.25">
      <c r="A7" t="s">
        <v>15</v>
      </c>
      <c r="B7" t="s">
        <v>16</v>
      </c>
      <c r="E7" s="8" t="s">
        <v>17</v>
      </c>
    </row>
    <row r="8" spans="1:18" x14ac:dyDescent="0.25">
      <c r="A8" t="s">
        <v>18</v>
      </c>
      <c r="B8" t="s">
        <v>19</v>
      </c>
      <c r="E8" s="8" t="s">
        <v>20</v>
      </c>
    </row>
    <row r="9" spans="1:18" x14ac:dyDescent="0.25">
      <c r="A9" t="s">
        <v>21</v>
      </c>
      <c r="B9" t="s">
        <v>22</v>
      </c>
      <c r="E9" s="9" t="s">
        <v>23</v>
      </c>
    </row>
    <row r="10" spans="1:18" x14ac:dyDescent="0.25">
      <c r="A10" t="s">
        <v>24</v>
      </c>
      <c r="B10" t="s">
        <v>25</v>
      </c>
    </row>
    <row r="11" spans="1:18" x14ac:dyDescent="0.25">
      <c r="A11" t="s">
        <v>26</v>
      </c>
      <c r="B11" t="s">
        <v>27</v>
      </c>
      <c r="E11" t="s">
        <v>28</v>
      </c>
    </row>
    <row r="12" spans="1:18" x14ac:dyDescent="0.25">
      <c r="A12" t="s">
        <v>29</v>
      </c>
      <c r="B12" t="s">
        <v>30</v>
      </c>
      <c r="E12" s="7" t="s">
        <v>31</v>
      </c>
    </row>
    <row r="13" spans="1:18" x14ac:dyDescent="0.25">
      <c r="A13" t="s">
        <v>32</v>
      </c>
      <c r="B13" t="s">
        <v>33</v>
      </c>
      <c r="E13" s="7" t="s">
        <v>34</v>
      </c>
    </row>
    <row r="14" spans="1:18" x14ac:dyDescent="0.25">
      <c r="A14" s="3" t="s">
        <v>35</v>
      </c>
      <c r="B14" s="3" t="s">
        <v>36</v>
      </c>
      <c r="E14" s="7"/>
    </row>
    <row r="15" spans="1:18" x14ac:dyDescent="0.25">
      <c r="A15" s="3" t="s">
        <v>37</v>
      </c>
      <c r="B15" s="3" t="s">
        <v>38</v>
      </c>
    </row>
    <row r="16" spans="1:18" x14ac:dyDescent="0.25">
      <c r="A16" t="s">
        <v>39</v>
      </c>
      <c r="B16" t="s">
        <v>40</v>
      </c>
    </row>
    <row r="17" spans="1:5" x14ac:dyDescent="0.25">
      <c r="A17" t="s">
        <v>41</v>
      </c>
      <c r="B17" t="s">
        <v>42</v>
      </c>
      <c r="E17" s="7"/>
    </row>
    <row r="18" spans="1:5" x14ac:dyDescent="0.25">
      <c r="A18" t="s">
        <v>43</v>
      </c>
      <c r="B18" t="s">
        <v>44</v>
      </c>
    </row>
    <row r="19" spans="1:5" x14ac:dyDescent="0.25">
      <c r="A19" s="3" t="s">
        <v>45</v>
      </c>
      <c r="B19" s="3" t="s">
        <v>46</v>
      </c>
    </row>
    <row r="20" spans="1:5" x14ac:dyDescent="0.25">
      <c r="A20" s="5" t="s">
        <v>47</v>
      </c>
      <c r="B20" s="5" t="s">
        <v>48</v>
      </c>
    </row>
    <row r="21" spans="1:5" x14ac:dyDescent="0.25">
      <c r="A21" s="11" t="s">
        <v>49</v>
      </c>
      <c r="B21" s="11"/>
    </row>
    <row r="24" spans="1:5" x14ac:dyDescent="0.25">
      <c r="A24" s="4" t="s">
        <v>50</v>
      </c>
      <c r="B24" s="5"/>
    </row>
    <row r="25" spans="1:5" x14ac:dyDescent="0.25">
      <c r="A25" t="s">
        <v>51</v>
      </c>
      <c r="B25" t="s">
        <v>52</v>
      </c>
    </row>
    <row r="26" spans="1:5" x14ac:dyDescent="0.2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46"/>
  <sheetViews>
    <sheetView workbookViewId="0">
      <selection activeCell="A16" sqref="A16:XFD23"/>
    </sheetView>
  </sheetViews>
  <sheetFormatPr defaultRowHeight="15" x14ac:dyDescent="0.25"/>
  <cols>
    <col min="4" max="4" width="18.5703125" bestFit="1" customWidth="1"/>
    <col min="6" max="6" width="13" bestFit="1" customWidth="1"/>
    <col min="7" max="7" width="17.5703125" bestFit="1" customWidth="1"/>
    <col min="8" max="8" width="18.85546875" bestFit="1" customWidth="1"/>
    <col min="14" max="14" width="12" bestFit="1" customWidth="1"/>
    <col min="15" max="15" width="9.140625" style="12"/>
    <col min="16" max="16" width="10.28515625" style="12" bestFit="1" customWidth="1"/>
    <col min="17" max="17" width="16.85546875" style="16" bestFit="1" customWidth="1"/>
    <col min="18" max="18" width="12.5703125" bestFit="1" customWidth="1"/>
    <col min="19" max="19" width="15.140625" bestFit="1" customWidth="1"/>
    <col min="20" max="20" width="18" bestFit="1" customWidth="1"/>
    <col min="21" max="21" width="11.28515625" bestFit="1" customWidth="1"/>
  </cols>
  <sheetData>
    <row r="1" spans="1:22" x14ac:dyDescent="0.2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 x14ac:dyDescent="0.25">
      <c r="B2">
        <v>9</v>
      </c>
      <c r="C2">
        <v>24</v>
      </c>
      <c r="D2" t="s">
        <v>78</v>
      </c>
      <c r="F2" s="6">
        <v>45092</v>
      </c>
      <c r="G2" s="6">
        <v>45098</v>
      </c>
      <c r="H2" s="6">
        <v>45102</v>
      </c>
      <c r="I2" s="12">
        <v>30</v>
      </c>
      <c r="J2">
        <v>1.2137</v>
      </c>
      <c r="K2">
        <v>1.2791999999999999</v>
      </c>
      <c r="M2" s="18">
        <f t="shared" ref="M2:M5" si="0">(SMALL(K2:L2,1)-J2)*1000</f>
        <v>65.499999999999886</v>
      </c>
      <c r="N2" s="18">
        <f t="shared" ref="N2:N15" si="1">M2/(I2/1000)</f>
        <v>2183.3333333333298</v>
      </c>
      <c r="O2" s="12">
        <v>7.8</v>
      </c>
      <c r="P2" s="12">
        <v>0.71299999999999997</v>
      </c>
      <c r="S2" s="12" t="s">
        <v>77</v>
      </c>
      <c r="T2" s="12" t="b">
        <f t="shared" ref="T2:T15" si="2">IF(G2-F2&gt;7, TRUE, FALSE)</f>
        <v>0</v>
      </c>
      <c r="U2" s="12" t="str">
        <f t="shared" ref="U2:U15" si="3">IF(AND(D2="Stock Solution", N2&gt;=90, N2&lt;=110), "Good", IF(AND(D2="DI", N2&gt;=-3.33, N2&lt;=3.33), "Good", IF(OR(D2&lt;&gt;"Stock Solution", D2&lt;&gt;"DI"), "", "Bad")))</f>
        <v/>
      </c>
      <c r="V2" s="19" t="s">
        <v>76</v>
      </c>
    </row>
    <row r="3" spans="1:22" x14ac:dyDescent="0.25">
      <c r="B3">
        <v>9</v>
      </c>
      <c r="C3">
        <v>25</v>
      </c>
      <c r="D3" t="s">
        <v>79</v>
      </c>
      <c r="F3" s="6">
        <v>45092</v>
      </c>
      <c r="G3" s="6">
        <v>45098</v>
      </c>
      <c r="H3" s="6">
        <v>45102</v>
      </c>
      <c r="I3" s="12">
        <v>30</v>
      </c>
      <c r="J3">
        <v>1.2044999999999999</v>
      </c>
      <c r="K3">
        <v>1.2682</v>
      </c>
      <c r="M3" s="18">
        <f t="shared" si="0"/>
        <v>63.700000000000088</v>
      </c>
      <c r="N3" s="18">
        <f t="shared" si="1"/>
        <v>2123.3333333333362</v>
      </c>
      <c r="O3" s="12">
        <v>7.79</v>
      </c>
      <c r="P3" s="12">
        <v>0.72299999999999998</v>
      </c>
      <c r="S3" s="12" t="s">
        <v>77</v>
      </c>
      <c r="T3" s="12" t="b">
        <f t="shared" si="2"/>
        <v>0</v>
      </c>
      <c r="U3" s="12" t="str">
        <f t="shared" si="3"/>
        <v/>
      </c>
      <c r="V3" s="19" t="s">
        <v>76</v>
      </c>
    </row>
    <row r="4" spans="1:22" x14ac:dyDescent="0.25">
      <c r="B4">
        <v>9</v>
      </c>
      <c r="C4">
        <v>26</v>
      </c>
      <c r="D4" t="s">
        <v>80</v>
      </c>
      <c r="F4" s="6">
        <v>45092</v>
      </c>
      <c r="G4" s="6">
        <v>45098</v>
      </c>
      <c r="H4" s="6">
        <v>45102</v>
      </c>
      <c r="I4" s="12">
        <v>30</v>
      </c>
      <c r="J4">
        <v>1.1964999999999999</v>
      </c>
      <c r="K4">
        <v>1.2682</v>
      </c>
      <c r="M4" s="18">
        <f t="shared" si="0"/>
        <v>71.700000000000102</v>
      </c>
      <c r="N4" s="18">
        <f t="shared" si="1"/>
        <v>2390.0000000000036</v>
      </c>
      <c r="O4" s="12">
        <v>7.88</v>
      </c>
      <c r="P4" s="12">
        <v>0.80200000000000005</v>
      </c>
      <c r="S4" s="12" t="s">
        <v>77</v>
      </c>
      <c r="T4" s="12" t="b">
        <f t="shared" si="2"/>
        <v>0</v>
      </c>
      <c r="U4" s="12" t="str">
        <f t="shared" si="3"/>
        <v/>
      </c>
      <c r="V4" s="19" t="s">
        <v>76</v>
      </c>
    </row>
    <row r="5" spans="1:22" x14ac:dyDescent="0.25">
      <c r="B5">
        <v>9</v>
      </c>
      <c r="C5">
        <v>27</v>
      </c>
      <c r="D5" t="s">
        <v>81</v>
      </c>
      <c r="F5" s="6">
        <v>45092</v>
      </c>
      <c r="G5" s="6">
        <v>45098</v>
      </c>
      <c r="H5" s="6">
        <v>45102</v>
      </c>
      <c r="I5" s="12">
        <v>30</v>
      </c>
      <c r="J5">
        <v>1.2093</v>
      </c>
      <c r="K5">
        <v>1.2801</v>
      </c>
      <c r="M5" s="18">
        <f t="shared" si="0"/>
        <v>70.799999999999969</v>
      </c>
      <c r="N5" s="18">
        <f t="shared" si="1"/>
        <v>2359.9999999999991</v>
      </c>
      <c r="O5" s="12">
        <v>7.94</v>
      </c>
      <c r="P5" s="12">
        <v>0.80400000000000005</v>
      </c>
      <c r="S5" s="12" t="s">
        <v>77</v>
      </c>
      <c r="T5" s="12" t="b">
        <f t="shared" si="2"/>
        <v>0</v>
      </c>
      <c r="U5" s="12" t="str">
        <f t="shared" si="3"/>
        <v/>
      </c>
      <c r="V5" s="19" t="s">
        <v>76</v>
      </c>
    </row>
    <row r="6" spans="1:22" x14ac:dyDescent="0.25">
      <c r="B6">
        <v>9</v>
      </c>
      <c r="C6">
        <v>28</v>
      </c>
      <c r="D6" t="s">
        <v>82</v>
      </c>
      <c r="F6" s="6">
        <v>45092</v>
      </c>
      <c r="G6" s="6">
        <v>45098</v>
      </c>
      <c r="H6" s="6">
        <v>45102</v>
      </c>
      <c r="I6" s="12">
        <v>30</v>
      </c>
      <c r="J6">
        <v>1.1999</v>
      </c>
      <c r="K6">
        <v>1.2383999999999999</v>
      </c>
      <c r="M6" s="18">
        <f t="shared" ref="M6:M24" si="4">(SMALL(K6:L6,1)-J6)*1000</f>
        <v>38.499999999999979</v>
      </c>
      <c r="N6" s="18">
        <f t="shared" si="1"/>
        <v>1283.3333333333326</v>
      </c>
      <c r="O6" s="12">
        <v>8.0500000000000007</v>
      </c>
      <c r="P6" s="12">
        <v>0.76200000000000001</v>
      </c>
      <c r="S6" s="12" t="s">
        <v>77</v>
      </c>
      <c r="T6" s="12" t="b">
        <f t="shared" si="2"/>
        <v>0</v>
      </c>
      <c r="U6" s="12" t="str">
        <f t="shared" si="3"/>
        <v/>
      </c>
      <c r="V6" s="19" t="s">
        <v>76</v>
      </c>
    </row>
    <row r="7" spans="1:22" x14ac:dyDescent="0.25">
      <c r="B7">
        <v>9</v>
      </c>
      <c r="C7">
        <v>29</v>
      </c>
      <c r="D7" t="s">
        <v>83</v>
      </c>
      <c r="F7" s="6">
        <v>45092</v>
      </c>
      <c r="G7" s="6">
        <v>45098</v>
      </c>
      <c r="H7" s="6">
        <v>45102</v>
      </c>
      <c r="I7" s="12">
        <v>30</v>
      </c>
      <c r="J7">
        <v>1.2184999999999999</v>
      </c>
      <c r="K7">
        <v>1.2605999999999999</v>
      </c>
      <c r="M7" s="18">
        <f t="shared" si="4"/>
        <v>42.100000000000023</v>
      </c>
      <c r="N7" s="18">
        <f t="shared" si="1"/>
        <v>1403.3333333333342</v>
      </c>
      <c r="O7" s="12">
        <v>8.01</v>
      </c>
      <c r="P7" s="12">
        <v>0.748</v>
      </c>
      <c r="S7" s="12" t="s">
        <v>77</v>
      </c>
      <c r="T7" s="12" t="b">
        <f t="shared" si="2"/>
        <v>0</v>
      </c>
      <c r="U7" s="12" t="str">
        <f t="shared" si="3"/>
        <v/>
      </c>
      <c r="V7" s="19" t="s">
        <v>76</v>
      </c>
    </row>
    <row r="8" spans="1:22" x14ac:dyDescent="0.25">
      <c r="B8">
        <v>10</v>
      </c>
      <c r="C8">
        <v>61</v>
      </c>
      <c r="D8" t="s">
        <v>74</v>
      </c>
      <c r="F8" s="6">
        <v>45098</v>
      </c>
      <c r="G8" s="6">
        <v>45098</v>
      </c>
      <c r="H8" s="6">
        <v>45102</v>
      </c>
      <c r="I8" s="12">
        <v>30</v>
      </c>
      <c r="J8">
        <v>1.2141999999999999</v>
      </c>
      <c r="K8">
        <v>1.2171000000000001</v>
      </c>
      <c r="M8" s="18">
        <f t="shared" si="4"/>
        <v>2.9000000000001247</v>
      </c>
      <c r="N8" s="18">
        <f t="shared" si="1"/>
        <v>96.666666666670821</v>
      </c>
      <c r="S8" s="12" t="s">
        <v>77</v>
      </c>
      <c r="T8" s="12" t="b">
        <f t="shared" si="2"/>
        <v>0</v>
      </c>
      <c r="U8" s="12" t="str">
        <f t="shared" si="3"/>
        <v>Good</v>
      </c>
    </row>
    <row r="9" spans="1:22" x14ac:dyDescent="0.25">
      <c r="B9">
        <v>10</v>
      </c>
      <c r="C9">
        <v>62</v>
      </c>
      <c r="D9" t="s">
        <v>75</v>
      </c>
      <c r="F9" s="6">
        <v>45098</v>
      </c>
      <c r="G9" s="6">
        <v>45098</v>
      </c>
      <c r="H9" s="6">
        <v>45102</v>
      </c>
      <c r="I9" s="12">
        <v>30</v>
      </c>
      <c r="J9">
        <v>1.2175</v>
      </c>
      <c r="K9">
        <v>1.2176</v>
      </c>
      <c r="M9" s="18">
        <f t="shared" si="4"/>
        <v>9.9999999999988987E-2</v>
      </c>
      <c r="N9" s="18">
        <f t="shared" si="1"/>
        <v>3.3333333333329662</v>
      </c>
      <c r="S9" s="12" t="s">
        <v>77</v>
      </c>
      <c r="T9" s="12" t="b">
        <f t="shared" si="2"/>
        <v>0</v>
      </c>
      <c r="U9" s="12" t="str">
        <f t="shared" si="3"/>
        <v/>
      </c>
    </row>
    <row r="10" spans="1:22" x14ac:dyDescent="0.25">
      <c r="B10">
        <v>10</v>
      </c>
      <c r="C10">
        <v>63</v>
      </c>
      <c r="D10" t="s">
        <v>84</v>
      </c>
      <c r="F10" s="6">
        <v>45092</v>
      </c>
      <c r="G10" s="6">
        <v>45098</v>
      </c>
      <c r="H10" s="6">
        <v>45102</v>
      </c>
      <c r="I10" s="12">
        <v>30</v>
      </c>
      <c r="J10">
        <v>1.2141999999999999</v>
      </c>
      <c r="K10">
        <v>1.2565999999999999</v>
      </c>
      <c r="M10" s="18">
        <f t="shared" si="4"/>
        <v>42.399999999999991</v>
      </c>
      <c r="N10" s="18">
        <f t="shared" si="1"/>
        <v>1413.333333333333</v>
      </c>
      <c r="O10" s="12">
        <v>8.06</v>
      </c>
      <c r="P10" s="12">
        <v>0.75600000000000001</v>
      </c>
      <c r="S10" s="12" t="s">
        <v>77</v>
      </c>
      <c r="T10" s="12" t="b">
        <f t="shared" si="2"/>
        <v>0</v>
      </c>
      <c r="U10" s="12" t="str">
        <f t="shared" si="3"/>
        <v/>
      </c>
      <c r="V10" s="19" t="s">
        <v>76</v>
      </c>
    </row>
    <row r="11" spans="1:22" x14ac:dyDescent="0.25">
      <c r="B11">
        <v>10</v>
      </c>
      <c r="C11">
        <v>64</v>
      </c>
      <c r="D11" t="s">
        <v>85</v>
      </c>
      <c r="F11" s="6">
        <v>45092</v>
      </c>
      <c r="G11" s="6">
        <v>45098</v>
      </c>
      <c r="H11" s="6">
        <v>45102</v>
      </c>
      <c r="I11" s="12">
        <v>30</v>
      </c>
      <c r="J11">
        <v>1.2242999999999999</v>
      </c>
      <c r="K11">
        <v>1.2679</v>
      </c>
      <c r="M11" s="18">
        <f t="shared" si="4"/>
        <v>43.60000000000008</v>
      </c>
      <c r="N11" s="18">
        <f t="shared" si="1"/>
        <v>1453.333333333336</v>
      </c>
      <c r="O11" s="12">
        <v>8.0299999999999994</v>
      </c>
      <c r="P11" s="12">
        <v>0.753</v>
      </c>
      <c r="S11" s="12" t="s">
        <v>77</v>
      </c>
      <c r="T11" s="12" t="b">
        <f t="shared" si="2"/>
        <v>0</v>
      </c>
      <c r="U11" s="12" t="str">
        <f t="shared" si="3"/>
        <v/>
      </c>
      <c r="V11" s="19" t="s">
        <v>76</v>
      </c>
    </row>
    <row r="12" spans="1:22" x14ac:dyDescent="0.25">
      <c r="B12">
        <v>10</v>
      </c>
      <c r="C12">
        <v>65</v>
      </c>
      <c r="D12" t="s">
        <v>86</v>
      </c>
      <c r="F12" s="6">
        <v>45092</v>
      </c>
      <c r="G12" s="6">
        <v>45098</v>
      </c>
      <c r="H12" s="6">
        <v>45102</v>
      </c>
      <c r="I12" s="12">
        <v>30</v>
      </c>
      <c r="J12">
        <v>1.2088000000000001</v>
      </c>
      <c r="K12">
        <v>1.3053999999999999</v>
      </c>
      <c r="M12" s="18">
        <f t="shared" si="4"/>
        <v>96.599999999999795</v>
      </c>
      <c r="N12" s="18">
        <f t="shared" si="1"/>
        <v>3219.9999999999932</v>
      </c>
      <c r="O12" s="12">
        <v>7.93</v>
      </c>
      <c r="P12" s="12">
        <v>0.82499999999999996</v>
      </c>
      <c r="S12" s="12" t="s">
        <v>77</v>
      </c>
      <c r="T12" s="12" t="b">
        <f t="shared" si="2"/>
        <v>0</v>
      </c>
      <c r="U12" s="12" t="str">
        <f t="shared" si="3"/>
        <v/>
      </c>
      <c r="V12" s="19" t="s">
        <v>87</v>
      </c>
    </row>
    <row r="13" spans="1:22" x14ac:dyDescent="0.25">
      <c r="B13">
        <v>10</v>
      </c>
      <c r="C13">
        <v>66</v>
      </c>
      <c r="D13" t="s">
        <v>88</v>
      </c>
      <c r="F13" s="6">
        <v>45092</v>
      </c>
      <c r="G13" s="6">
        <v>45098</v>
      </c>
      <c r="H13" s="6">
        <v>45102</v>
      </c>
      <c r="I13" s="12">
        <v>30</v>
      </c>
      <c r="J13">
        <v>1.2156</v>
      </c>
      <c r="K13">
        <v>1.2745</v>
      </c>
      <c r="M13" s="18">
        <f t="shared" si="4"/>
        <v>58.899999999999949</v>
      </c>
      <c r="N13" s="18">
        <f t="shared" si="1"/>
        <v>1963.3333333333317</v>
      </c>
      <c r="O13" s="12">
        <v>7.99</v>
      </c>
      <c r="P13" s="12">
        <v>0.82</v>
      </c>
      <c r="S13" s="12" t="s">
        <v>77</v>
      </c>
      <c r="T13" s="12" t="b">
        <f t="shared" si="2"/>
        <v>0</v>
      </c>
      <c r="U13" s="12" t="str">
        <f t="shared" si="3"/>
        <v/>
      </c>
      <c r="V13" s="19" t="s">
        <v>76</v>
      </c>
    </row>
    <row r="14" spans="1:22" x14ac:dyDescent="0.25">
      <c r="B14">
        <v>10</v>
      </c>
      <c r="C14">
        <v>67</v>
      </c>
      <c r="D14" t="s">
        <v>89</v>
      </c>
      <c r="F14" s="6">
        <v>45092</v>
      </c>
      <c r="G14" s="6">
        <v>45098</v>
      </c>
      <c r="H14" s="6">
        <v>45102</v>
      </c>
      <c r="I14" s="12">
        <v>30</v>
      </c>
      <c r="J14">
        <v>1.2085999999999999</v>
      </c>
      <c r="K14">
        <v>1.2535000000000001</v>
      </c>
      <c r="M14" s="18">
        <f t="shared" si="4"/>
        <v>44.900000000000162</v>
      </c>
      <c r="N14" s="18">
        <f t="shared" si="1"/>
        <v>1496.6666666666722</v>
      </c>
      <c r="O14" s="12">
        <v>8.0299999999999994</v>
      </c>
      <c r="P14" s="12">
        <v>0.97399999999999998</v>
      </c>
      <c r="S14" s="12" t="s">
        <v>77</v>
      </c>
      <c r="T14" s="12" t="b">
        <f t="shared" si="2"/>
        <v>0</v>
      </c>
      <c r="U14" s="12" t="str">
        <f t="shared" si="3"/>
        <v/>
      </c>
      <c r="V14" s="19" t="s">
        <v>76</v>
      </c>
    </row>
    <row r="15" spans="1:22" x14ac:dyDescent="0.25">
      <c r="B15">
        <v>10</v>
      </c>
      <c r="C15">
        <v>68</v>
      </c>
      <c r="D15" t="s">
        <v>90</v>
      </c>
      <c r="F15" s="6">
        <v>45092</v>
      </c>
      <c r="G15" s="6">
        <v>45098</v>
      </c>
      <c r="H15" s="6">
        <v>45102</v>
      </c>
      <c r="I15" s="12">
        <v>30</v>
      </c>
      <c r="J15">
        <v>1.1993</v>
      </c>
      <c r="K15">
        <v>1.2432000000000001</v>
      </c>
      <c r="M15" s="18">
        <f t="shared" si="4"/>
        <v>43.900000000000048</v>
      </c>
      <c r="N15" s="18">
        <f t="shared" si="1"/>
        <v>1463.3333333333351</v>
      </c>
      <c r="O15" s="12">
        <v>8.0299999999999994</v>
      </c>
      <c r="P15" s="12">
        <v>0.96399999999999997</v>
      </c>
      <c r="S15" s="12" t="s">
        <v>77</v>
      </c>
      <c r="T15" s="12" t="b">
        <f t="shared" si="2"/>
        <v>0</v>
      </c>
      <c r="U15" s="12" t="str">
        <f t="shared" si="3"/>
        <v/>
      </c>
      <c r="V15" s="19" t="s">
        <v>76</v>
      </c>
    </row>
    <row r="16" spans="1:22" x14ac:dyDescent="0.25">
      <c r="B16">
        <v>15</v>
      </c>
      <c r="C16">
        <v>40</v>
      </c>
      <c r="D16" t="s">
        <v>74</v>
      </c>
      <c r="F16" s="6">
        <v>45126</v>
      </c>
      <c r="G16" s="6">
        <v>45126</v>
      </c>
      <c r="H16" s="6">
        <v>45128</v>
      </c>
      <c r="I16" s="12">
        <v>30</v>
      </c>
      <c r="J16">
        <v>1.2007000000000001</v>
      </c>
      <c r="K16">
        <v>1.2037</v>
      </c>
      <c r="M16" s="18">
        <f t="shared" si="4"/>
        <v>2.9999999999998916</v>
      </c>
      <c r="N16" s="18">
        <f t="shared" ref="N16:N43" si="5">M16/(I16/1000)</f>
        <v>99.99999999999639</v>
      </c>
      <c r="S16" s="12"/>
      <c r="T16" s="12"/>
      <c r="U16" s="12" t="str">
        <f t="shared" ref="U16:U39" si="6">IF(AND(D16="Stock Solution", N16&gt;=90, N16&lt;=110), "Good", IF(AND(D16="DI", N16&gt;=-3.33, N16&lt;=3.33), "Good", IF(OR(D16&lt;&gt;"Stock Solution", D16&lt;&gt;"DI"), "", "Bad")))</f>
        <v>Good</v>
      </c>
    </row>
    <row r="17" spans="2:21" x14ac:dyDescent="0.25">
      <c r="B17">
        <v>15</v>
      </c>
      <c r="C17">
        <v>41</v>
      </c>
      <c r="D17" t="s">
        <v>75</v>
      </c>
      <c r="F17" s="6">
        <v>45126</v>
      </c>
      <c r="G17" s="6">
        <v>45126</v>
      </c>
      <c r="H17" s="6">
        <v>45128</v>
      </c>
      <c r="I17" s="12">
        <v>30</v>
      </c>
      <c r="J17">
        <v>1.2150000000000001</v>
      </c>
      <c r="K17">
        <v>1.2151000000000001</v>
      </c>
      <c r="M17" s="18">
        <f t="shared" si="4"/>
        <v>9.9999999999988987E-2</v>
      </c>
      <c r="N17" s="18">
        <f t="shared" si="5"/>
        <v>3.3333333333329662</v>
      </c>
      <c r="S17" s="12"/>
      <c r="T17" s="12"/>
      <c r="U17" s="12" t="str">
        <f t="shared" si="6"/>
        <v/>
      </c>
    </row>
    <row r="18" spans="2:21" x14ac:dyDescent="0.25">
      <c r="B18">
        <v>15</v>
      </c>
      <c r="C18">
        <v>42</v>
      </c>
      <c r="D18" t="s">
        <v>91</v>
      </c>
      <c r="F18" s="6">
        <v>45124</v>
      </c>
      <c r="G18" s="6">
        <v>45126</v>
      </c>
      <c r="H18" s="6">
        <v>45128</v>
      </c>
      <c r="I18" s="12">
        <v>30</v>
      </c>
      <c r="J18">
        <v>1.2252000000000001</v>
      </c>
      <c r="K18">
        <v>1.2359</v>
      </c>
      <c r="M18" s="18">
        <f t="shared" si="4"/>
        <v>10.699999999999932</v>
      </c>
      <c r="N18" s="18">
        <f t="shared" si="5"/>
        <v>356.66666666666441</v>
      </c>
      <c r="S18" s="12"/>
      <c r="T18" s="12"/>
      <c r="U18" s="12" t="str">
        <f t="shared" si="6"/>
        <v/>
      </c>
    </row>
    <row r="19" spans="2:21" x14ac:dyDescent="0.25">
      <c r="B19">
        <v>15</v>
      </c>
      <c r="C19">
        <v>43</v>
      </c>
      <c r="D19" t="s">
        <v>92</v>
      </c>
      <c r="F19" s="6">
        <v>45124</v>
      </c>
      <c r="G19" s="6">
        <v>45126</v>
      </c>
      <c r="H19" s="6">
        <v>45128</v>
      </c>
      <c r="I19" s="12">
        <v>30</v>
      </c>
      <c r="J19">
        <v>1.1935</v>
      </c>
      <c r="K19">
        <v>1.2145999999999999</v>
      </c>
      <c r="M19" s="18">
        <f t="shared" si="4"/>
        <v>21.099999999999895</v>
      </c>
      <c r="N19" s="18">
        <f t="shared" si="5"/>
        <v>703.33333333332985</v>
      </c>
      <c r="S19" s="12"/>
      <c r="T19" s="12"/>
      <c r="U19" s="12" t="str">
        <f t="shared" si="6"/>
        <v/>
      </c>
    </row>
    <row r="20" spans="2:21" x14ac:dyDescent="0.25">
      <c r="B20">
        <v>15</v>
      </c>
      <c r="C20">
        <v>44</v>
      </c>
      <c r="D20" t="s">
        <v>93</v>
      </c>
      <c r="F20" s="6">
        <v>45124</v>
      </c>
      <c r="G20" s="6">
        <v>45126</v>
      </c>
      <c r="H20" s="6">
        <v>45128</v>
      </c>
      <c r="I20" s="12">
        <v>30</v>
      </c>
      <c r="J20">
        <v>1.2055</v>
      </c>
      <c r="K20">
        <v>1.2323</v>
      </c>
      <c r="M20" s="18">
        <f t="shared" si="4"/>
        <v>26.799999999999933</v>
      </c>
      <c r="N20" s="18">
        <f t="shared" si="5"/>
        <v>893.3333333333311</v>
      </c>
      <c r="U20" s="12" t="str">
        <f t="shared" si="6"/>
        <v/>
      </c>
    </row>
    <row r="21" spans="2:21" x14ac:dyDescent="0.25">
      <c r="B21">
        <v>15</v>
      </c>
      <c r="C21">
        <v>45</v>
      </c>
      <c r="D21" t="s">
        <v>94</v>
      </c>
      <c r="F21" s="6">
        <v>45124</v>
      </c>
      <c r="G21" s="6">
        <v>45126</v>
      </c>
      <c r="H21" s="6">
        <v>45128</v>
      </c>
      <c r="I21" s="12">
        <v>30</v>
      </c>
      <c r="J21">
        <v>1.2148000000000001</v>
      </c>
      <c r="K21">
        <v>1.2423999999999999</v>
      </c>
      <c r="M21" s="18">
        <f t="shared" si="4"/>
        <v>27.599999999999845</v>
      </c>
      <c r="N21" s="18">
        <f t="shared" si="5"/>
        <v>919.99999999999488</v>
      </c>
      <c r="U21" s="12" t="str">
        <f t="shared" si="6"/>
        <v/>
      </c>
    </row>
    <row r="22" spans="2:21" x14ac:dyDescent="0.25">
      <c r="B22">
        <v>15</v>
      </c>
      <c r="C22">
        <v>46</v>
      </c>
      <c r="D22" t="s">
        <v>95</v>
      </c>
      <c r="F22" s="6">
        <v>45124</v>
      </c>
      <c r="G22" s="6">
        <v>45126</v>
      </c>
      <c r="H22" s="6">
        <v>45128</v>
      </c>
      <c r="I22" s="12">
        <v>30</v>
      </c>
      <c r="J22">
        <v>1.2117</v>
      </c>
      <c r="K22">
        <v>1.2249000000000001</v>
      </c>
      <c r="M22" s="18">
        <f t="shared" si="4"/>
        <v>13.200000000000101</v>
      </c>
      <c r="N22" s="18">
        <f t="shared" si="5"/>
        <v>440.00000000000335</v>
      </c>
      <c r="U22" s="12" t="str">
        <f t="shared" si="6"/>
        <v/>
      </c>
    </row>
    <row r="23" spans="2:21" x14ac:dyDescent="0.25">
      <c r="B23">
        <v>15</v>
      </c>
      <c r="C23">
        <v>47</v>
      </c>
      <c r="D23" t="s">
        <v>96</v>
      </c>
      <c r="F23" s="6">
        <v>45124</v>
      </c>
      <c r="G23" s="6">
        <v>45126</v>
      </c>
      <c r="H23" s="6">
        <v>45128</v>
      </c>
      <c r="I23" s="12">
        <v>30</v>
      </c>
      <c r="J23">
        <v>1.2094</v>
      </c>
      <c r="K23">
        <v>1.2573000000000001</v>
      </c>
      <c r="M23" s="18">
        <f t="shared" si="4"/>
        <v>47.900000000000055</v>
      </c>
      <c r="N23" s="18">
        <f t="shared" si="5"/>
        <v>1596.6666666666686</v>
      </c>
      <c r="U23" s="12" t="str">
        <f t="shared" si="6"/>
        <v/>
      </c>
    </row>
    <row r="24" spans="2:21" x14ac:dyDescent="0.25">
      <c r="B24">
        <v>15</v>
      </c>
      <c r="C24">
        <v>48</v>
      </c>
      <c r="D24" t="s">
        <v>97</v>
      </c>
      <c r="F24" s="6">
        <v>45124</v>
      </c>
      <c r="G24" s="6">
        <v>45126</v>
      </c>
      <c r="H24" s="6">
        <v>45128</v>
      </c>
      <c r="I24" s="12">
        <v>30</v>
      </c>
      <c r="J24">
        <v>1.2081999999999999</v>
      </c>
      <c r="K24">
        <v>1.2235</v>
      </c>
      <c r="M24" s="18">
        <f t="shared" si="4"/>
        <v>15.300000000000091</v>
      </c>
      <c r="N24" s="18">
        <f t="shared" si="5"/>
        <v>510.00000000000307</v>
      </c>
      <c r="U24" s="12" t="str">
        <f t="shared" si="6"/>
        <v/>
      </c>
    </row>
    <row r="25" spans="2:21" x14ac:dyDescent="0.25">
      <c r="B25">
        <v>15</v>
      </c>
      <c r="C25">
        <v>49</v>
      </c>
      <c r="D25" t="s">
        <v>98</v>
      </c>
      <c r="F25" s="6">
        <v>45124</v>
      </c>
      <c r="G25" s="6">
        <v>45126</v>
      </c>
      <c r="H25" s="6">
        <v>45128</v>
      </c>
      <c r="I25" s="12">
        <v>30</v>
      </c>
      <c r="J25">
        <v>1.2121999999999999</v>
      </c>
      <c r="K25">
        <v>1.2496</v>
      </c>
      <c r="M25" s="18">
        <f t="shared" ref="M25:M45" si="7">(SMALL(K25:L25,1)-J25)*1000</f>
        <v>37.400000000000098</v>
      </c>
      <c r="N25" s="18">
        <f t="shared" si="5"/>
        <v>1246.6666666666699</v>
      </c>
      <c r="U25" s="12" t="str">
        <f t="shared" si="6"/>
        <v/>
      </c>
    </row>
    <row r="26" spans="2:21" x14ac:dyDescent="0.25">
      <c r="B26">
        <v>15</v>
      </c>
      <c r="C26">
        <v>50</v>
      </c>
      <c r="D26" t="s">
        <v>99</v>
      </c>
      <c r="F26" s="6">
        <v>45124</v>
      </c>
      <c r="G26" s="6">
        <v>45126</v>
      </c>
      <c r="H26" s="6">
        <v>45128</v>
      </c>
      <c r="I26" s="12">
        <v>30</v>
      </c>
      <c r="J26">
        <v>1.1988000000000001</v>
      </c>
      <c r="K26">
        <v>1.3067</v>
      </c>
      <c r="M26" s="18">
        <f t="shared" si="7"/>
        <v>107.89999999999989</v>
      </c>
      <c r="N26" s="18">
        <f t="shared" si="5"/>
        <v>3596.6666666666633</v>
      </c>
      <c r="U26" s="12" t="str">
        <f t="shared" si="6"/>
        <v/>
      </c>
    </row>
    <row r="27" spans="2:21" x14ac:dyDescent="0.25">
      <c r="B27">
        <v>15</v>
      </c>
      <c r="C27">
        <v>51</v>
      </c>
      <c r="D27" t="s">
        <v>100</v>
      </c>
      <c r="F27" s="6">
        <v>45124</v>
      </c>
      <c r="G27" s="6">
        <v>45126</v>
      </c>
      <c r="H27" s="6">
        <v>45128</v>
      </c>
      <c r="I27" s="12">
        <v>30</v>
      </c>
      <c r="J27">
        <v>1.2053</v>
      </c>
      <c r="K27">
        <v>1.2663</v>
      </c>
      <c r="M27" s="18">
        <f t="shared" si="7"/>
        <v>60.999999999999943</v>
      </c>
      <c r="N27" s="18">
        <f t="shared" si="5"/>
        <v>2033.3333333333314</v>
      </c>
      <c r="U27" s="12" t="str">
        <f t="shared" si="6"/>
        <v/>
      </c>
    </row>
    <row r="28" spans="2:21" x14ac:dyDescent="0.25">
      <c r="B28">
        <v>16</v>
      </c>
      <c r="C28">
        <v>52</v>
      </c>
      <c r="D28" t="s">
        <v>74</v>
      </c>
      <c r="F28" s="6">
        <v>45126</v>
      </c>
      <c r="G28" s="6">
        <v>45126</v>
      </c>
      <c r="H28" s="6">
        <v>45128</v>
      </c>
      <c r="I28" s="12">
        <v>30</v>
      </c>
      <c r="J28">
        <v>1.204</v>
      </c>
      <c r="K28">
        <v>1.2071000000000001</v>
      </c>
      <c r="M28" s="18">
        <f t="shared" si="7"/>
        <v>3.1000000000001027</v>
      </c>
      <c r="N28" s="18">
        <f t="shared" si="5"/>
        <v>103.33333333333675</v>
      </c>
      <c r="U28" s="12" t="str">
        <f t="shared" si="6"/>
        <v>Good</v>
      </c>
    </row>
    <row r="29" spans="2:21" x14ac:dyDescent="0.25">
      <c r="B29">
        <v>16</v>
      </c>
      <c r="C29">
        <v>53</v>
      </c>
      <c r="D29" t="s">
        <v>75</v>
      </c>
      <c r="F29" s="6">
        <v>45126</v>
      </c>
      <c r="G29" s="6">
        <v>45126</v>
      </c>
      <c r="H29" s="6">
        <v>45128</v>
      </c>
      <c r="I29" s="12">
        <v>30</v>
      </c>
      <c r="J29">
        <v>1.1843999999999999</v>
      </c>
      <c r="K29">
        <v>1.1843999999999999</v>
      </c>
      <c r="M29" s="18">
        <f t="shared" si="7"/>
        <v>0</v>
      </c>
      <c r="N29" s="18">
        <f t="shared" si="5"/>
        <v>0</v>
      </c>
      <c r="U29" s="12" t="str">
        <f t="shared" si="6"/>
        <v>Good</v>
      </c>
    </row>
    <row r="30" spans="2:21" x14ac:dyDescent="0.25">
      <c r="B30">
        <v>16</v>
      </c>
      <c r="C30">
        <v>54</v>
      </c>
      <c r="D30" t="s">
        <v>101</v>
      </c>
      <c r="F30" s="6">
        <v>45124</v>
      </c>
      <c r="G30" s="6">
        <v>45126</v>
      </c>
      <c r="H30" s="6">
        <v>45128</v>
      </c>
      <c r="I30" s="12">
        <v>30</v>
      </c>
      <c r="J30">
        <v>1.2331000000000001</v>
      </c>
      <c r="K30">
        <v>1.2341</v>
      </c>
      <c r="M30" s="18">
        <f t="shared" si="7"/>
        <v>0.99999999999988987</v>
      </c>
      <c r="N30" s="18">
        <f t="shared" si="5"/>
        <v>33.333333333329662</v>
      </c>
      <c r="U30" s="12" t="str">
        <f t="shared" si="6"/>
        <v/>
      </c>
    </row>
    <row r="31" spans="2:21" x14ac:dyDescent="0.25">
      <c r="B31">
        <v>16</v>
      </c>
      <c r="C31">
        <v>55</v>
      </c>
      <c r="D31" t="s">
        <v>102</v>
      </c>
      <c r="F31" s="6">
        <v>45124</v>
      </c>
      <c r="G31" s="6">
        <v>45126</v>
      </c>
      <c r="H31" s="6">
        <v>45128</v>
      </c>
      <c r="I31" s="12">
        <v>30</v>
      </c>
      <c r="J31">
        <v>1.2263999999999999</v>
      </c>
      <c r="K31">
        <v>1.2582</v>
      </c>
      <c r="M31" s="18">
        <f t="shared" si="7"/>
        <v>31.80000000000005</v>
      </c>
      <c r="N31" s="18">
        <f t="shared" si="5"/>
        <v>1060.0000000000018</v>
      </c>
      <c r="U31" s="12" t="str">
        <f t="shared" si="6"/>
        <v/>
      </c>
    </row>
    <row r="32" spans="2:21" x14ac:dyDescent="0.25">
      <c r="B32">
        <v>16</v>
      </c>
      <c r="C32">
        <v>56</v>
      </c>
      <c r="D32" t="s">
        <v>103</v>
      </c>
      <c r="F32" s="6">
        <v>45124</v>
      </c>
      <c r="G32" s="6">
        <v>45126</v>
      </c>
      <c r="H32" s="6">
        <v>45128</v>
      </c>
      <c r="I32" s="12">
        <v>30</v>
      </c>
      <c r="J32">
        <v>1.1938</v>
      </c>
      <c r="K32">
        <v>1.2098</v>
      </c>
      <c r="M32" s="18">
        <f t="shared" si="7"/>
        <v>16.000000000000014</v>
      </c>
      <c r="N32" s="18">
        <f t="shared" si="5"/>
        <v>533.33333333333383</v>
      </c>
      <c r="U32" s="12" t="str">
        <f t="shared" si="6"/>
        <v/>
      </c>
    </row>
    <row r="33" spans="2:21" x14ac:dyDescent="0.25">
      <c r="B33">
        <v>16</v>
      </c>
      <c r="C33">
        <v>57</v>
      </c>
      <c r="D33" t="s">
        <v>104</v>
      </c>
      <c r="F33" s="6">
        <v>45124</v>
      </c>
      <c r="G33" s="6">
        <v>45126</v>
      </c>
      <c r="H33" s="6">
        <v>45128</v>
      </c>
      <c r="I33" s="12">
        <v>30</v>
      </c>
      <c r="J33">
        <v>1.2201</v>
      </c>
      <c r="K33">
        <v>1.2445999999999999</v>
      </c>
      <c r="M33" s="18">
        <f t="shared" si="7"/>
        <v>24.499999999999964</v>
      </c>
      <c r="N33" s="18">
        <f t="shared" si="5"/>
        <v>816.66666666666549</v>
      </c>
      <c r="U33" s="12" t="str">
        <f t="shared" si="6"/>
        <v/>
      </c>
    </row>
    <row r="34" spans="2:21" x14ac:dyDescent="0.25">
      <c r="B34">
        <v>16</v>
      </c>
      <c r="C34">
        <v>58</v>
      </c>
      <c r="D34" t="s">
        <v>105</v>
      </c>
      <c r="F34" s="6">
        <v>45124</v>
      </c>
      <c r="G34" s="6">
        <v>45126</v>
      </c>
      <c r="H34" s="6">
        <v>45128</v>
      </c>
      <c r="I34" s="12">
        <v>30</v>
      </c>
      <c r="J34">
        <v>1.2251000000000001</v>
      </c>
      <c r="K34">
        <v>1.2293000000000001</v>
      </c>
      <c r="M34" s="18">
        <f t="shared" si="7"/>
        <v>4.1999999999999815</v>
      </c>
      <c r="N34" s="18">
        <f t="shared" si="5"/>
        <v>139.9999999999994</v>
      </c>
      <c r="U34" s="12" t="str">
        <f t="shared" si="6"/>
        <v/>
      </c>
    </row>
    <row r="35" spans="2:21" x14ac:dyDescent="0.25">
      <c r="B35">
        <v>16</v>
      </c>
      <c r="C35">
        <v>59</v>
      </c>
      <c r="D35" t="s">
        <v>106</v>
      </c>
      <c r="F35" s="6">
        <v>45124</v>
      </c>
      <c r="G35" s="6">
        <v>45126</v>
      </c>
      <c r="H35" s="6">
        <v>45128</v>
      </c>
      <c r="I35" s="12">
        <v>30</v>
      </c>
      <c r="J35">
        <v>1.2072000000000001</v>
      </c>
      <c r="K35">
        <v>1.2576000000000001</v>
      </c>
      <c r="M35" s="18">
        <f t="shared" si="7"/>
        <v>50.4</v>
      </c>
      <c r="N35" s="18">
        <f t="shared" si="5"/>
        <v>1680</v>
      </c>
      <c r="U35" s="12" t="str">
        <f t="shared" si="6"/>
        <v/>
      </c>
    </row>
    <row r="36" spans="2:21" x14ac:dyDescent="0.25">
      <c r="B36">
        <v>16</v>
      </c>
      <c r="C36">
        <v>60</v>
      </c>
      <c r="D36" t="s">
        <v>107</v>
      </c>
      <c r="F36" s="6">
        <v>45124</v>
      </c>
      <c r="G36" s="6">
        <v>45126</v>
      </c>
      <c r="H36" s="6">
        <v>45128</v>
      </c>
      <c r="I36" s="12">
        <v>30</v>
      </c>
      <c r="J36">
        <v>1.222</v>
      </c>
      <c r="K36">
        <v>1.2234</v>
      </c>
      <c r="M36" s="18">
        <f t="shared" si="7"/>
        <v>1.4000000000000679</v>
      </c>
      <c r="N36" s="18">
        <f t="shared" si="5"/>
        <v>46.666666666668931</v>
      </c>
      <c r="U36" s="12" t="str">
        <f t="shared" si="6"/>
        <v/>
      </c>
    </row>
    <row r="37" spans="2:21" x14ac:dyDescent="0.25">
      <c r="B37">
        <v>16</v>
      </c>
      <c r="C37">
        <v>61</v>
      </c>
      <c r="D37" t="s">
        <v>108</v>
      </c>
      <c r="F37" s="6">
        <v>45124</v>
      </c>
      <c r="G37" s="6">
        <v>45126</v>
      </c>
      <c r="H37" s="6">
        <v>45128</v>
      </c>
      <c r="I37" s="12">
        <v>30</v>
      </c>
      <c r="J37">
        <v>1.2129000000000001</v>
      </c>
      <c r="K37">
        <v>1.2293000000000001</v>
      </c>
      <c r="M37" s="18">
        <f t="shared" si="7"/>
        <v>16.39999999999997</v>
      </c>
      <c r="N37" s="18">
        <f t="shared" si="5"/>
        <v>546.66666666666572</v>
      </c>
      <c r="U37" s="12" t="str">
        <f t="shared" si="6"/>
        <v/>
      </c>
    </row>
    <row r="38" spans="2:21" x14ac:dyDescent="0.25">
      <c r="B38">
        <v>16</v>
      </c>
      <c r="C38">
        <v>62</v>
      </c>
      <c r="D38" t="s">
        <v>109</v>
      </c>
      <c r="F38" s="6">
        <v>45124</v>
      </c>
      <c r="G38" s="6">
        <v>45126</v>
      </c>
      <c r="H38" s="6">
        <v>45128</v>
      </c>
      <c r="I38" s="12">
        <v>30</v>
      </c>
      <c r="J38">
        <v>1.2166999999999999</v>
      </c>
      <c r="K38">
        <v>1.2352000000000001</v>
      </c>
      <c r="M38" s="18">
        <f t="shared" si="7"/>
        <v>18.500000000000185</v>
      </c>
      <c r="N38" s="18">
        <f t="shared" si="5"/>
        <v>616.66666666667288</v>
      </c>
      <c r="U38" s="12" t="str">
        <f t="shared" si="6"/>
        <v/>
      </c>
    </row>
    <row r="39" spans="2:21" x14ac:dyDescent="0.25">
      <c r="B39">
        <v>16</v>
      </c>
      <c r="C39">
        <v>63</v>
      </c>
      <c r="D39" t="s">
        <v>110</v>
      </c>
      <c r="F39" s="6">
        <v>45124</v>
      </c>
      <c r="G39" s="6">
        <v>45126</v>
      </c>
      <c r="H39" s="6">
        <v>45128</v>
      </c>
      <c r="I39" s="12">
        <v>30</v>
      </c>
      <c r="J39">
        <v>1.2150000000000001</v>
      </c>
      <c r="K39">
        <v>1.2572000000000001</v>
      </c>
      <c r="M39" s="18">
        <f t="shared" si="7"/>
        <v>42.200000000000017</v>
      </c>
      <c r="N39" s="18">
        <f t="shared" si="5"/>
        <v>1406.6666666666672</v>
      </c>
      <c r="U39" s="12" t="str">
        <f t="shared" si="6"/>
        <v/>
      </c>
    </row>
    <row r="40" spans="2:21" x14ac:dyDescent="0.25">
      <c r="B40">
        <v>17</v>
      </c>
      <c r="C40">
        <v>30</v>
      </c>
      <c r="D40" t="s">
        <v>74</v>
      </c>
      <c r="F40" s="6">
        <v>45126</v>
      </c>
      <c r="G40" s="6">
        <v>45126</v>
      </c>
      <c r="H40" s="6">
        <v>45128</v>
      </c>
      <c r="I40" s="12">
        <v>30</v>
      </c>
      <c r="J40">
        <v>1.2170000000000001</v>
      </c>
      <c r="K40">
        <v>1.2201</v>
      </c>
      <c r="M40" s="18">
        <f t="shared" si="7"/>
        <v>3.0999999999998806</v>
      </c>
      <c r="N40" s="18">
        <f t="shared" si="5"/>
        <v>103.33333333332936</v>
      </c>
    </row>
    <row r="41" spans="2:21" x14ac:dyDescent="0.25">
      <c r="B41">
        <v>17</v>
      </c>
      <c r="C41">
        <v>31</v>
      </c>
      <c r="D41" t="s">
        <v>75</v>
      </c>
      <c r="F41" s="6">
        <v>45126</v>
      </c>
      <c r="G41" s="6">
        <v>45126</v>
      </c>
      <c r="H41" s="6">
        <v>45128</v>
      </c>
      <c r="I41" s="12">
        <v>30</v>
      </c>
      <c r="J41">
        <v>1.2178</v>
      </c>
      <c r="K41">
        <v>1.2178</v>
      </c>
      <c r="M41" s="18">
        <f t="shared" si="7"/>
        <v>0</v>
      </c>
      <c r="N41" s="18">
        <f t="shared" si="5"/>
        <v>0</v>
      </c>
    </row>
    <row r="42" spans="2:21" x14ac:dyDescent="0.25">
      <c r="B42">
        <v>17</v>
      </c>
      <c r="C42">
        <v>32</v>
      </c>
      <c r="D42" t="s">
        <v>111</v>
      </c>
      <c r="F42" s="6">
        <v>45124</v>
      </c>
      <c r="G42" s="6">
        <v>45126</v>
      </c>
      <c r="H42" s="6">
        <v>45128</v>
      </c>
      <c r="I42" s="12">
        <v>30</v>
      </c>
      <c r="J42">
        <v>1.2012</v>
      </c>
      <c r="K42">
        <v>1.2126999999999999</v>
      </c>
      <c r="M42" s="18">
        <f t="shared" si="7"/>
        <v>11.499999999999844</v>
      </c>
      <c r="N42" s="18">
        <f t="shared" si="5"/>
        <v>383.33333333332814</v>
      </c>
    </row>
    <row r="43" spans="2:21" x14ac:dyDescent="0.25">
      <c r="B43">
        <v>17</v>
      </c>
      <c r="C43">
        <v>33</v>
      </c>
      <c r="D43" t="s">
        <v>112</v>
      </c>
      <c r="F43" s="6">
        <v>45124</v>
      </c>
      <c r="G43" s="6">
        <v>45126</v>
      </c>
      <c r="H43" s="6">
        <v>45128</v>
      </c>
      <c r="I43" s="12">
        <v>30</v>
      </c>
      <c r="J43">
        <v>1.2047000000000001</v>
      </c>
      <c r="K43">
        <v>1.2516</v>
      </c>
      <c r="M43" s="18">
        <f t="shared" si="7"/>
        <v>46.899999999999942</v>
      </c>
      <c r="N43" s="18">
        <f t="shared" si="5"/>
        <v>1563.3333333333314</v>
      </c>
    </row>
    <row r="44" spans="2:21" x14ac:dyDescent="0.25">
      <c r="B44">
        <v>17</v>
      </c>
      <c r="C44">
        <v>34</v>
      </c>
      <c r="D44" t="s">
        <v>113</v>
      </c>
      <c r="F44" s="6">
        <v>45124</v>
      </c>
      <c r="G44" s="6">
        <v>45126</v>
      </c>
      <c r="H44" s="6">
        <v>45128</v>
      </c>
      <c r="I44" s="12">
        <v>30</v>
      </c>
      <c r="J44">
        <v>1.2148000000000001</v>
      </c>
      <c r="K44">
        <v>1.2714000000000001</v>
      </c>
      <c r="M44" s="18">
        <f t="shared" si="7"/>
        <v>56.59999999999998</v>
      </c>
      <c r="N44" s="18">
        <f t="shared" ref="N44:N45" si="8">M44/(I44/1000)</f>
        <v>1886.6666666666661</v>
      </c>
    </row>
    <row r="45" spans="2:21" x14ac:dyDescent="0.25">
      <c r="B45">
        <v>17</v>
      </c>
      <c r="C45">
        <v>35</v>
      </c>
      <c r="D45" t="s">
        <v>114</v>
      </c>
      <c r="F45" s="6">
        <v>45124</v>
      </c>
      <c r="G45" s="6">
        <v>45126</v>
      </c>
      <c r="H45" s="6">
        <v>45128</v>
      </c>
      <c r="I45" s="12">
        <v>30</v>
      </c>
      <c r="J45">
        <v>1.2279</v>
      </c>
      <c r="K45">
        <v>1.2714000000000001</v>
      </c>
      <c r="M45" s="18">
        <f t="shared" si="7"/>
        <v>43.500000000000092</v>
      </c>
      <c r="N45" s="18">
        <f t="shared" si="8"/>
        <v>1450.0000000000032</v>
      </c>
    </row>
    <row r="46" spans="2:21" x14ac:dyDescent="0.25">
      <c r="F46" s="6"/>
      <c r="G46" s="6"/>
      <c r="I46" s="12"/>
      <c r="M46" s="18"/>
      <c r="N4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N39"/>
  <sheetViews>
    <sheetView topLeftCell="A18" workbookViewId="0">
      <selection activeCell="A38" sqref="A38"/>
    </sheetView>
  </sheetViews>
  <sheetFormatPr defaultRowHeight="15" x14ac:dyDescent="0.25"/>
  <cols>
    <col min="5" max="5" width="11.28515625" customWidth="1"/>
    <col min="6" max="6" width="17.5703125" bestFit="1" customWidth="1"/>
    <col min="7" max="7" width="9.7109375" bestFit="1" customWidth="1"/>
  </cols>
  <sheetData>
    <row r="1" spans="1:14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4" x14ac:dyDescent="0.25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4" x14ac:dyDescent="0.25">
      <c r="A3" s="12">
        <v>1</v>
      </c>
      <c r="B3" s="12">
        <v>39</v>
      </c>
      <c r="C3" s="12" t="s">
        <v>75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4" x14ac:dyDescent="0.25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4" x14ac:dyDescent="0.25">
      <c r="A5" s="12">
        <v>2</v>
      </c>
      <c r="B5">
        <v>17</v>
      </c>
      <c r="C5" t="s">
        <v>75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4" x14ac:dyDescent="0.25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4" x14ac:dyDescent="0.25">
      <c r="A7" s="12">
        <v>3</v>
      </c>
      <c r="B7">
        <v>40</v>
      </c>
      <c r="C7" t="s">
        <v>75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4" x14ac:dyDescent="0.25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7" si="2">(SMALL(J8:K8,1)-I8)*1000</f>
        <v>3.0000000000001137</v>
      </c>
      <c r="M8" s="14">
        <f t="shared" ref="M8:M17" si="3">L8/(H8/1000)</f>
        <v>100.00000000000379</v>
      </c>
    </row>
    <row r="9" spans="1:14" x14ac:dyDescent="0.25">
      <c r="A9" s="12">
        <v>3</v>
      </c>
      <c r="B9">
        <v>117</v>
      </c>
      <c r="C9" t="s">
        <v>75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4" x14ac:dyDescent="0.25">
      <c r="A10" s="12">
        <v>6</v>
      </c>
      <c r="B10">
        <v>23</v>
      </c>
      <c r="C10" t="s">
        <v>75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4" x14ac:dyDescent="0.25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  <row r="12" spans="1:14" x14ac:dyDescent="0.25">
      <c r="A12">
        <v>7</v>
      </c>
      <c r="B12">
        <v>31</v>
      </c>
      <c r="C12" t="s">
        <v>74</v>
      </c>
      <c r="E12" s="6">
        <v>45097</v>
      </c>
      <c r="F12" s="6">
        <v>45097</v>
      </c>
      <c r="H12" s="12">
        <v>30</v>
      </c>
      <c r="I12">
        <v>1.2144999999999999</v>
      </c>
      <c r="J12">
        <v>1.2175</v>
      </c>
      <c r="L12" s="18">
        <f t="shared" si="2"/>
        <v>3.0000000000001137</v>
      </c>
      <c r="M12" s="18">
        <f t="shared" si="3"/>
        <v>100.00000000000379</v>
      </c>
      <c r="N12" s="18"/>
    </row>
    <row r="13" spans="1:14" x14ac:dyDescent="0.25">
      <c r="A13">
        <v>7</v>
      </c>
      <c r="B13">
        <v>32</v>
      </c>
      <c r="C13" t="s">
        <v>75</v>
      </c>
      <c r="E13" s="6">
        <v>45097</v>
      </c>
      <c r="F13" s="6">
        <v>45097</v>
      </c>
      <c r="H13" s="12">
        <v>30</v>
      </c>
      <c r="I13">
        <v>1.2137</v>
      </c>
      <c r="J13">
        <v>1.2137</v>
      </c>
      <c r="L13" s="18">
        <f t="shared" si="2"/>
        <v>0</v>
      </c>
      <c r="M13" s="18">
        <f t="shared" si="3"/>
        <v>0</v>
      </c>
      <c r="N13" s="18"/>
    </row>
    <row r="14" spans="1:14" x14ac:dyDescent="0.25">
      <c r="A14" s="12">
        <v>4</v>
      </c>
      <c r="B14">
        <v>42</v>
      </c>
      <c r="C14" t="s">
        <v>74</v>
      </c>
      <c r="E14" s="6">
        <v>45081</v>
      </c>
      <c r="F14" s="6">
        <v>45081</v>
      </c>
      <c r="G14" s="6">
        <v>45085</v>
      </c>
      <c r="H14" s="12">
        <v>30</v>
      </c>
      <c r="I14">
        <v>1.2376</v>
      </c>
      <c r="J14">
        <v>1.2406999999999999</v>
      </c>
      <c r="L14" s="14">
        <f t="shared" si="2"/>
        <v>3.0999999999998806</v>
      </c>
      <c r="M14" s="14">
        <f t="shared" si="3"/>
        <v>103.33333333332936</v>
      </c>
    </row>
    <row r="15" spans="1:14" x14ac:dyDescent="0.25">
      <c r="A15" s="12">
        <v>5</v>
      </c>
      <c r="B15">
        <v>43</v>
      </c>
      <c r="C15" t="s">
        <v>75</v>
      </c>
      <c r="E15" s="6">
        <v>45081</v>
      </c>
      <c r="F15" s="6">
        <v>45081</v>
      </c>
      <c r="G15" s="6">
        <v>45085</v>
      </c>
      <c r="H15" s="12">
        <v>30</v>
      </c>
      <c r="I15">
        <v>1.216</v>
      </c>
      <c r="J15">
        <v>1.216</v>
      </c>
      <c r="L15" s="14">
        <f t="shared" si="2"/>
        <v>0</v>
      </c>
      <c r="M15" s="14">
        <f t="shared" si="3"/>
        <v>0</v>
      </c>
    </row>
    <row r="16" spans="1:14" x14ac:dyDescent="0.25">
      <c r="A16" s="12">
        <v>4</v>
      </c>
      <c r="B16">
        <v>2</v>
      </c>
      <c r="C16" t="s">
        <v>75</v>
      </c>
      <c r="E16" s="6">
        <v>45081</v>
      </c>
      <c r="F16" s="6">
        <v>45081</v>
      </c>
      <c r="G16" s="6">
        <v>45085</v>
      </c>
      <c r="H16" s="12">
        <v>30</v>
      </c>
      <c r="I16">
        <v>1.2258</v>
      </c>
      <c r="J16">
        <v>1.2258</v>
      </c>
      <c r="L16" s="14">
        <f t="shared" si="2"/>
        <v>0</v>
      </c>
      <c r="M16" s="14">
        <f t="shared" si="3"/>
        <v>0</v>
      </c>
    </row>
    <row r="17" spans="1:13" x14ac:dyDescent="0.25">
      <c r="A17" s="12">
        <v>4</v>
      </c>
      <c r="B17">
        <v>3</v>
      </c>
      <c r="C17" t="s">
        <v>74</v>
      </c>
      <c r="D17" t="b">
        <v>0</v>
      </c>
      <c r="E17" s="6">
        <v>45081</v>
      </c>
      <c r="F17" s="6">
        <v>45081</v>
      </c>
      <c r="G17" s="6">
        <v>45085</v>
      </c>
      <c r="H17" s="12">
        <v>30</v>
      </c>
      <c r="I17">
        <v>1.2114</v>
      </c>
      <c r="J17">
        <v>1.2143999999999999</v>
      </c>
      <c r="L17" s="14">
        <f t="shared" si="2"/>
        <v>2.9999999999998916</v>
      </c>
      <c r="M17" s="14">
        <f t="shared" si="3"/>
        <v>99.99999999999639</v>
      </c>
    </row>
    <row r="18" spans="1:13" x14ac:dyDescent="0.25">
      <c r="A18">
        <v>8</v>
      </c>
      <c r="B18">
        <v>2</v>
      </c>
      <c r="C18" t="s">
        <v>74</v>
      </c>
      <c r="D18" t="b">
        <v>1</v>
      </c>
      <c r="E18" s="6">
        <v>45097</v>
      </c>
      <c r="F18" s="6">
        <v>45098</v>
      </c>
      <c r="G18" s="6">
        <v>45102</v>
      </c>
      <c r="H18" s="12">
        <v>30</v>
      </c>
      <c r="I18">
        <v>1.2266999999999999</v>
      </c>
      <c r="J18">
        <v>1.2297</v>
      </c>
      <c r="L18" s="18">
        <f>(SMALL(J18:K18,1)-I18)*1000</f>
        <v>3.0000000000001137</v>
      </c>
      <c r="M18" s="18">
        <f>L18/(H18/1000)</f>
        <v>100.00000000000379</v>
      </c>
    </row>
    <row r="19" spans="1:13" x14ac:dyDescent="0.25">
      <c r="A19">
        <v>8</v>
      </c>
      <c r="B19">
        <v>3</v>
      </c>
      <c r="C19" t="s">
        <v>75</v>
      </c>
      <c r="D19" t="b">
        <v>1</v>
      </c>
      <c r="E19" s="6">
        <v>45097</v>
      </c>
      <c r="F19" s="6">
        <v>45098</v>
      </c>
      <c r="G19" s="6">
        <v>45102</v>
      </c>
      <c r="H19" s="12">
        <v>30</v>
      </c>
      <c r="I19">
        <v>1.2141999999999999</v>
      </c>
      <c r="J19">
        <v>1.2141999999999999</v>
      </c>
      <c r="L19" s="18">
        <f>(SMALL(J19:K19,1)-I19)*1000</f>
        <v>0</v>
      </c>
      <c r="M19" s="18">
        <f>L19/(H19/1000)</f>
        <v>0</v>
      </c>
    </row>
    <row r="20" spans="1:13" x14ac:dyDescent="0.25">
      <c r="A20">
        <v>9</v>
      </c>
      <c r="B20">
        <v>10</v>
      </c>
      <c r="C20" t="s">
        <v>74</v>
      </c>
      <c r="E20" s="6">
        <v>45098</v>
      </c>
      <c r="F20" s="6">
        <v>45098</v>
      </c>
      <c r="G20" s="6">
        <v>45102</v>
      </c>
      <c r="H20" s="12">
        <v>30</v>
      </c>
      <c r="I20">
        <v>1.2071000000000001</v>
      </c>
      <c r="J20">
        <v>1.21</v>
      </c>
      <c r="L20" s="18">
        <f t="shared" ref="L20:L39" si="4">(SMALL(J20:K20,1)-I20)*1000</f>
        <v>2.8999999999999027</v>
      </c>
      <c r="M20" s="18">
        <f t="shared" ref="M20:M39" si="5">L20/(H20/1000)</f>
        <v>96.666666666663431</v>
      </c>
    </row>
    <row r="21" spans="1:13" x14ac:dyDescent="0.25">
      <c r="A21">
        <v>9</v>
      </c>
      <c r="B21">
        <v>11</v>
      </c>
      <c r="C21" t="s">
        <v>75</v>
      </c>
      <c r="E21" s="6">
        <v>45098</v>
      </c>
      <c r="F21" s="6">
        <v>45098</v>
      </c>
      <c r="G21" s="6">
        <v>45102</v>
      </c>
      <c r="H21" s="12">
        <v>30</v>
      </c>
      <c r="I21">
        <v>1.2269000000000001</v>
      </c>
      <c r="J21">
        <v>1.2269000000000001</v>
      </c>
      <c r="L21" s="18">
        <f t="shared" si="4"/>
        <v>0</v>
      </c>
      <c r="M21" s="18">
        <f t="shared" si="5"/>
        <v>0</v>
      </c>
    </row>
    <row r="22" spans="1:13" x14ac:dyDescent="0.25">
      <c r="A22">
        <v>9</v>
      </c>
      <c r="B22">
        <v>22</v>
      </c>
      <c r="C22" t="s">
        <v>74</v>
      </c>
      <c r="E22" s="6">
        <v>45098</v>
      </c>
      <c r="F22" s="6">
        <v>45098</v>
      </c>
      <c r="G22" s="6">
        <v>45102</v>
      </c>
      <c r="H22" s="12">
        <v>30</v>
      </c>
      <c r="I22">
        <v>1.2202999999999999</v>
      </c>
      <c r="J22">
        <v>1.2233000000000001</v>
      </c>
      <c r="L22" s="18">
        <f t="shared" si="4"/>
        <v>3.0000000000001137</v>
      </c>
      <c r="M22" s="18">
        <f t="shared" si="5"/>
        <v>100.00000000000379</v>
      </c>
    </row>
    <row r="23" spans="1:13" x14ac:dyDescent="0.25">
      <c r="A23">
        <v>9</v>
      </c>
      <c r="B23">
        <v>23</v>
      </c>
      <c r="C23" t="s">
        <v>75</v>
      </c>
      <c r="E23" s="6">
        <v>45098</v>
      </c>
      <c r="F23" s="6">
        <v>45098</v>
      </c>
      <c r="G23" s="6">
        <v>45102</v>
      </c>
      <c r="H23" s="12">
        <v>30</v>
      </c>
      <c r="I23">
        <v>1.2176</v>
      </c>
      <c r="J23">
        <v>1.2175</v>
      </c>
      <c r="L23" s="18">
        <f t="shared" si="4"/>
        <v>-9.9999999999988987E-2</v>
      </c>
      <c r="M23" s="18">
        <f t="shared" si="5"/>
        <v>-3.3333333333329662</v>
      </c>
    </row>
    <row r="24" spans="1:13" x14ac:dyDescent="0.25">
      <c r="A24">
        <v>10</v>
      </c>
      <c r="B24">
        <v>61</v>
      </c>
      <c r="C24" t="s">
        <v>74</v>
      </c>
      <c r="E24" s="6">
        <v>45098</v>
      </c>
      <c r="F24" s="6">
        <v>45098</v>
      </c>
      <c r="G24" s="6">
        <v>45102</v>
      </c>
      <c r="H24" s="12">
        <v>30</v>
      </c>
      <c r="I24">
        <v>1.2141999999999999</v>
      </c>
      <c r="J24">
        <v>1.2171000000000001</v>
      </c>
      <c r="L24" s="18">
        <f t="shared" si="4"/>
        <v>2.9000000000001247</v>
      </c>
      <c r="M24" s="18">
        <f t="shared" si="5"/>
        <v>96.666666666670821</v>
      </c>
    </row>
    <row r="25" spans="1:13" x14ac:dyDescent="0.25">
      <c r="A25">
        <v>10</v>
      </c>
      <c r="B25">
        <v>62</v>
      </c>
      <c r="C25" t="s">
        <v>75</v>
      </c>
      <c r="E25" s="6">
        <v>45098</v>
      </c>
      <c r="F25" s="6">
        <v>45098</v>
      </c>
      <c r="G25" s="6">
        <v>45102</v>
      </c>
      <c r="H25" s="12">
        <v>30</v>
      </c>
      <c r="I25">
        <v>1.2175</v>
      </c>
      <c r="J25">
        <v>1.2176</v>
      </c>
      <c r="L25" s="18">
        <f t="shared" si="4"/>
        <v>9.9999999999988987E-2</v>
      </c>
      <c r="M25" s="18">
        <f t="shared" si="5"/>
        <v>3.3333333333329662</v>
      </c>
    </row>
    <row r="26" spans="1:13" x14ac:dyDescent="0.25">
      <c r="A26">
        <v>11</v>
      </c>
      <c r="B26">
        <v>69</v>
      </c>
      <c r="C26" t="s">
        <v>74</v>
      </c>
      <c r="E26" s="6">
        <v>45104</v>
      </c>
      <c r="F26" s="6">
        <v>45104</v>
      </c>
      <c r="G26" s="6">
        <v>45105</v>
      </c>
      <c r="H26" s="12">
        <v>30</v>
      </c>
      <c r="I26">
        <v>1.2181999999999999</v>
      </c>
      <c r="J26">
        <v>1.2214</v>
      </c>
      <c r="L26" s="18">
        <f t="shared" si="4"/>
        <v>3.2000000000000917</v>
      </c>
      <c r="M26" s="18">
        <f t="shared" si="5"/>
        <v>106.66666666666973</v>
      </c>
    </row>
    <row r="27" spans="1:13" x14ac:dyDescent="0.25">
      <c r="A27">
        <v>11</v>
      </c>
      <c r="B27">
        <v>70</v>
      </c>
      <c r="C27" t="s">
        <v>75</v>
      </c>
      <c r="E27" s="6">
        <v>45104</v>
      </c>
      <c r="F27" s="6">
        <v>45104</v>
      </c>
      <c r="G27" s="6">
        <v>45105</v>
      </c>
      <c r="H27" s="12">
        <v>30</v>
      </c>
      <c r="I27">
        <v>1.2025999999999999</v>
      </c>
      <c r="J27">
        <v>1.2025999999999999</v>
      </c>
      <c r="L27" s="18">
        <f t="shared" si="4"/>
        <v>0</v>
      </c>
      <c r="M27" s="18">
        <f t="shared" si="5"/>
        <v>0</v>
      </c>
    </row>
    <row r="28" spans="1:13" x14ac:dyDescent="0.25">
      <c r="A28">
        <v>12</v>
      </c>
      <c r="B28">
        <v>1</v>
      </c>
      <c r="C28" t="s">
        <v>74</v>
      </c>
      <c r="E28" s="6">
        <v>45112</v>
      </c>
      <c r="F28" s="6">
        <v>45112</v>
      </c>
      <c r="G28" s="6">
        <v>45118</v>
      </c>
      <c r="H28" s="12">
        <v>30</v>
      </c>
      <c r="I28">
        <v>1.2168000000000001</v>
      </c>
      <c r="J28">
        <v>1.2198</v>
      </c>
      <c r="L28" s="18">
        <f t="shared" si="4"/>
        <v>2.9999999999998916</v>
      </c>
      <c r="M28" s="18">
        <f t="shared" si="5"/>
        <v>99.99999999999639</v>
      </c>
    </row>
    <row r="29" spans="1:13" x14ac:dyDescent="0.25">
      <c r="A29">
        <v>12</v>
      </c>
      <c r="B29">
        <v>2</v>
      </c>
      <c r="C29" t="s">
        <v>75</v>
      </c>
      <c r="E29" s="6">
        <v>45112</v>
      </c>
      <c r="F29" s="6">
        <v>45112</v>
      </c>
      <c r="G29" s="6">
        <v>45118</v>
      </c>
      <c r="H29" s="12">
        <v>30</v>
      </c>
      <c r="I29">
        <v>1.2277</v>
      </c>
      <c r="J29">
        <v>1.2277</v>
      </c>
      <c r="L29" s="18">
        <f t="shared" si="4"/>
        <v>0</v>
      </c>
      <c r="M29" s="18">
        <f t="shared" si="5"/>
        <v>0</v>
      </c>
    </row>
    <row r="30" spans="1:13" x14ac:dyDescent="0.25">
      <c r="A30">
        <v>13</v>
      </c>
      <c r="B30">
        <v>13</v>
      </c>
      <c r="C30" t="s">
        <v>74</v>
      </c>
      <c r="E30" s="6">
        <v>45112</v>
      </c>
      <c r="F30" s="6">
        <v>45112</v>
      </c>
      <c r="G30" s="6">
        <v>45118</v>
      </c>
      <c r="H30" s="12">
        <v>30</v>
      </c>
      <c r="I30">
        <v>1.2174</v>
      </c>
      <c r="J30">
        <v>1.2203999999999999</v>
      </c>
      <c r="L30" s="18">
        <f t="shared" si="4"/>
        <v>2.9999999999998916</v>
      </c>
      <c r="M30" s="18">
        <f t="shared" si="5"/>
        <v>99.99999999999639</v>
      </c>
    </row>
    <row r="31" spans="1:13" x14ac:dyDescent="0.25">
      <c r="A31">
        <v>13</v>
      </c>
      <c r="B31">
        <v>14</v>
      </c>
      <c r="C31" t="s">
        <v>75</v>
      </c>
      <c r="E31" s="6">
        <v>45112</v>
      </c>
      <c r="F31" s="6">
        <v>45112</v>
      </c>
      <c r="G31" s="6">
        <v>45118</v>
      </c>
      <c r="H31" s="12">
        <v>30</v>
      </c>
      <c r="I31">
        <v>1.2245999999999999</v>
      </c>
      <c r="J31">
        <v>1.2245999999999999</v>
      </c>
      <c r="L31" s="18">
        <f t="shared" si="4"/>
        <v>0</v>
      </c>
      <c r="M31" s="18">
        <f t="shared" si="5"/>
        <v>0</v>
      </c>
    </row>
    <row r="32" spans="1:13" x14ac:dyDescent="0.25">
      <c r="A32">
        <v>14</v>
      </c>
      <c r="B32">
        <v>25</v>
      </c>
      <c r="C32" t="s">
        <v>74</v>
      </c>
      <c r="E32" s="6">
        <v>45112</v>
      </c>
      <c r="F32" s="6">
        <v>45112</v>
      </c>
      <c r="G32" s="6">
        <v>45118</v>
      </c>
      <c r="H32" s="12">
        <v>30</v>
      </c>
      <c r="I32">
        <v>1.2021999999999999</v>
      </c>
      <c r="J32">
        <v>1.2053</v>
      </c>
      <c r="L32" s="18">
        <f t="shared" si="4"/>
        <v>3.1000000000001027</v>
      </c>
      <c r="M32" s="18">
        <f t="shared" si="5"/>
        <v>103.33333333333675</v>
      </c>
    </row>
    <row r="33" spans="1:13" x14ac:dyDescent="0.25">
      <c r="A33">
        <v>14</v>
      </c>
      <c r="B33">
        <v>26</v>
      </c>
      <c r="C33" t="s">
        <v>75</v>
      </c>
      <c r="E33" s="6">
        <v>45112</v>
      </c>
      <c r="F33" s="6">
        <v>45112</v>
      </c>
      <c r="G33" s="6">
        <v>45118</v>
      </c>
      <c r="H33" s="12">
        <v>30</v>
      </c>
      <c r="I33">
        <v>1.1932</v>
      </c>
      <c r="J33">
        <v>1.1933</v>
      </c>
      <c r="L33" s="18">
        <f t="shared" si="4"/>
        <v>9.9999999999988987E-2</v>
      </c>
      <c r="M33" s="18">
        <f t="shared" si="5"/>
        <v>3.3333333333329662</v>
      </c>
    </row>
    <row r="34" spans="1:13" x14ac:dyDescent="0.25">
      <c r="A34">
        <v>15</v>
      </c>
      <c r="B34">
        <v>40</v>
      </c>
      <c r="C34" t="s">
        <v>74</v>
      </c>
      <c r="E34" s="6">
        <v>45126</v>
      </c>
      <c r="F34" s="6">
        <v>45126</v>
      </c>
      <c r="G34" s="6">
        <v>45128</v>
      </c>
      <c r="H34" s="12">
        <v>30</v>
      </c>
      <c r="I34">
        <v>1.2007000000000001</v>
      </c>
      <c r="J34">
        <v>1.2037</v>
      </c>
      <c r="L34" s="18">
        <f t="shared" si="4"/>
        <v>2.9999999999998916</v>
      </c>
      <c r="M34" s="18">
        <f t="shared" si="5"/>
        <v>99.99999999999639</v>
      </c>
    </row>
    <row r="35" spans="1:13" x14ac:dyDescent="0.25">
      <c r="A35">
        <v>15</v>
      </c>
      <c r="B35">
        <v>41</v>
      </c>
      <c r="C35" t="s">
        <v>75</v>
      </c>
      <c r="E35" s="6">
        <v>45126</v>
      </c>
      <c r="F35" s="6">
        <v>45126</v>
      </c>
      <c r="G35" s="6">
        <v>45128</v>
      </c>
      <c r="H35" s="12">
        <v>30</v>
      </c>
      <c r="I35">
        <v>1.2150000000000001</v>
      </c>
      <c r="J35">
        <v>1.2151000000000001</v>
      </c>
      <c r="L35" s="18">
        <f t="shared" si="4"/>
        <v>9.9999999999988987E-2</v>
      </c>
      <c r="M35" s="18">
        <f t="shared" si="5"/>
        <v>3.3333333333329662</v>
      </c>
    </row>
    <row r="36" spans="1:13" x14ac:dyDescent="0.25">
      <c r="A36">
        <v>16</v>
      </c>
      <c r="B36">
        <v>52</v>
      </c>
      <c r="C36" t="s">
        <v>74</v>
      </c>
      <c r="E36" s="6">
        <v>45126</v>
      </c>
      <c r="F36" s="6">
        <v>45126</v>
      </c>
      <c r="G36" s="6">
        <v>45128</v>
      </c>
      <c r="H36" s="12">
        <v>30</v>
      </c>
      <c r="I36">
        <v>1.204</v>
      </c>
      <c r="J36">
        <v>1.2071000000000001</v>
      </c>
      <c r="L36" s="18">
        <f t="shared" si="4"/>
        <v>3.1000000000001027</v>
      </c>
      <c r="M36" s="18">
        <f t="shared" si="5"/>
        <v>103.33333333333675</v>
      </c>
    </row>
    <row r="37" spans="1:13" x14ac:dyDescent="0.25">
      <c r="A37">
        <v>16</v>
      </c>
      <c r="B37">
        <v>53</v>
      </c>
      <c r="C37" t="s">
        <v>75</v>
      </c>
      <c r="E37" s="6">
        <v>45126</v>
      </c>
      <c r="F37" s="6">
        <v>45126</v>
      </c>
      <c r="G37" s="6">
        <v>45128</v>
      </c>
      <c r="H37" s="12">
        <v>30</v>
      </c>
      <c r="I37">
        <v>1.1843999999999999</v>
      </c>
      <c r="J37">
        <v>1.1843999999999999</v>
      </c>
      <c r="L37" s="18">
        <f t="shared" si="4"/>
        <v>0</v>
      </c>
      <c r="M37" s="18">
        <f t="shared" si="5"/>
        <v>0</v>
      </c>
    </row>
    <row r="38" spans="1:13" x14ac:dyDescent="0.25">
      <c r="A38">
        <v>17</v>
      </c>
      <c r="B38">
        <v>30</v>
      </c>
      <c r="C38" t="s">
        <v>74</v>
      </c>
      <c r="E38" s="6">
        <v>45126</v>
      </c>
      <c r="F38" s="6">
        <v>45126</v>
      </c>
      <c r="G38" s="6">
        <v>45128</v>
      </c>
      <c r="H38" s="12">
        <v>30</v>
      </c>
      <c r="I38">
        <v>1.2170000000000001</v>
      </c>
      <c r="J38">
        <v>1.2201</v>
      </c>
      <c r="L38" s="18">
        <f t="shared" si="4"/>
        <v>3.0999999999998806</v>
      </c>
      <c r="M38" s="18">
        <f t="shared" si="5"/>
        <v>103.33333333332936</v>
      </c>
    </row>
    <row r="39" spans="1:13" x14ac:dyDescent="0.25">
      <c r="A39">
        <v>17</v>
      </c>
      <c r="B39">
        <v>31</v>
      </c>
      <c r="C39" t="s">
        <v>75</v>
      </c>
      <c r="E39" s="6">
        <v>45126</v>
      </c>
      <c r="F39" s="6">
        <v>45126</v>
      </c>
      <c r="G39" s="6">
        <v>45128</v>
      </c>
      <c r="H39" s="12">
        <v>30</v>
      </c>
      <c r="I39">
        <v>1.2178</v>
      </c>
      <c r="J39">
        <v>1.2178</v>
      </c>
      <c r="L39" s="18">
        <f t="shared" si="4"/>
        <v>0</v>
      </c>
      <c r="M39" s="18">
        <f t="shared" si="5"/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BBD27-ACF1-4801-B8AD-B8A884D06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0D730D-348F-4357-9B29-460576E1CB19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EF83E157-1D15-4BA2-846C-E5B17F63B1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MasterData</vt:lpstr>
      <vt:lpstr>Caz QAQC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A.J. Brown</cp:lastModifiedBy>
  <cp:revision/>
  <dcterms:created xsi:type="dcterms:W3CDTF">2015-06-05T18:17:20Z</dcterms:created>
  <dcterms:modified xsi:type="dcterms:W3CDTF">2023-08-31T20:44:26Z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