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07"/>
  <workbookPr/>
  <mc:AlternateContent xmlns:mc="http://schemas.openxmlformats.org/markup-compatibility/2006">
    <mc:Choice Requires="x15">
      <x15ac:absPath xmlns:x15ac="http://schemas.microsoft.com/office/spreadsheetml/2010/11/ac" url="https://colostate.sharepoint.com/sites/AWQP_Sharepoint/Shared Documents/Water_Quality_Project/Research/Edge of Field Monitoring and Data/TSS General/2023/"/>
    </mc:Choice>
  </mc:AlternateContent>
  <xr:revisionPtr revIDLastSave="0" documentId="8_{7DD1C7A6-C9CC-4F78-9918-6D0985DF85E1}" xr6:coauthVersionLast="47" xr6:coauthVersionMax="47" xr10:uidLastSave="{00000000-0000-0000-0000-000000000000}"/>
  <bookViews>
    <workbookView xWindow="-98" yWindow="-98" windowWidth="19396" windowHeight="10516" firstSheet="1" activeTab="1" xr2:uid="{00000000-000D-0000-FFFF-FFFF00000000}"/>
  </bookViews>
  <sheets>
    <sheet name="Introduction" sheetId="1" r:id="rId1"/>
    <sheet name="MasterData" sheetId="2" r:id="rId2"/>
    <sheet name="probe experiment" sheetId="4" r:id="rId3"/>
    <sheet name="Caz QAQC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4" i="2" l="1"/>
  <c r="U125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M88" i="2"/>
  <c r="N88" i="2" s="1"/>
  <c r="U88" i="2" s="1"/>
  <c r="M89" i="2"/>
  <c r="N89" i="2" s="1"/>
  <c r="U89" i="2" s="1"/>
  <c r="M90" i="2"/>
  <c r="N90" i="2" s="1"/>
  <c r="U90" i="2" s="1"/>
  <c r="M91" i="2"/>
  <c r="N91" i="2" s="1"/>
  <c r="U91" i="2" s="1"/>
  <c r="M92" i="2"/>
  <c r="N92" i="2" s="1"/>
  <c r="U92" i="2" s="1"/>
  <c r="M93" i="2"/>
  <c r="N93" i="2" s="1"/>
  <c r="U93" i="2" s="1"/>
  <c r="M94" i="2"/>
  <c r="N94" i="2" s="1"/>
  <c r="U94" i="2" s="1"/>
  <c r="M95" i="2"/>
  <c r="N95" i="2" s="1"/>
  <c r="U95" i="2" s="1"/>
  <c r="M96" i="2"/>
  <c r="N96" i="2" s="1"/>
  <c r="U96" i="2" s="1"/>
  <c r="M97" i="2"/>
  <c r="N97" i="2" s="1"/>
  <c r="U97" i="2" s="1"/>
  <c r="M98" i="2"/>
  <c r="N98" i="2" s="1"/>
  <c r="U98" i="2" s="1"/>
  <c r="M99" i="2"/>
  <c r="N99" i="2" s="1"/>
  <c r="U99" i="2" s="1"/>
  <c r="M100" i="2"/>
  <c r="N100" i="2" s="1"/>
  <c r="U100" i="2" s="1"/>
  <c r="M101" i="2"/>
  <c r="N101" i="2" s="1"/>
  <c r="U101" i="2" s="1"/>
  <c r="M102" i="2"/>
  <c r="N102" i="2" s="1"/>
  <c r="U102" i="2" s="1"/>
  <c r="M103" i="2"/>
  <c r="N103" i="2" s="1"/>
  <c r="U103" i="2" s="1"/>
  <c r="M104" i="2"/>
  <c r="N104" i="2" s="1"/>
  <c r="U104" i="2" s="1"/>
  <c r="M105" i="2"/>
  <c r="N105" i="2" s="1"/>
  <c r="U105" i="2" s="1"/>
  <c r="M106" i="2"/>
  <c r="N106" i="2" s="1"/>
  <c r="U106" i="2" s="1"/>
  <c r="M107" i="2"/>
  <c r="N107" i="2" s="1"/>
  <c r="U107" i="2" s="1"/>
  <c r="M108" i="2"/>
  <c r="N108" i="2" s="1"/>
  <c r="U108" i="2" s="1"/>
  <c r="M109" i="2"/>
  <c r="N109" i="2" s="1"/>
  <c r="U109" i="2" s="1"/>
  <c r="M110" i="2"/>
  <c r="N110" i="2" s="1"/>
  <c r="U110" i="2" s="1"/>
  <c r="M111" i="2"/>
  <c r="N111" i="2" s="1"/>
  <c r="U111" i="2" s="1"/>
  <c r="M112" i="2"/>
  <c r="N112" i="2" s="1"/>
  <c r="U112" i="2" s="1"/>
  <c r="M113" i="2"/>
  <c r="N113" i="2" s="1"/>
  <c r="U113" i="2" s="1"/>
  <c r="M114" i="2"/>
  <c r="N114" i="2" s="1"/>
  <c r="U114" i="2" s="1"/>
  <c r="M115" i="2"/>
  <c r="N115" i="2" s="1"/>
  <c r="U115" i="2" s="1"/>
  <c r="M116" i="2"/>
  <c r="N116" i="2" s="1"/>
  <c r="U116" i="2" s="1"/>
  <c r="M117" i="2"/>
  <c r="N117" i="2" s="1"/>
  <c r="U117" i="2" s="1"/>
  <c r="M118" i="2"/>
  <c r="N118" i="2" s="1"/>
  <c r="U118" i="2" s="1"/>
  <c r="M119" i="2"/>
  <c r="N119" i="2" s="1"/>
  <c r="U119" i="2" s="1"/>
  <c r="M120" i="2"/>
  <c r="N120" i="2" s="1"/>
  <c r="U120" i="2" s="1"/>
  <c r="M121" i="2"/>
  <c r="N121" i="2" s="1"/>
  <c r="U121" i="2" s="1"/>
  <c r="M50" i="2"/>
  <c r="N50" i="2" s="1"/>
  <c r="M51" i="2"/>
  <c r="N51" i="2"/>
  <c r="T51" i="2"/>
  <c r="U51" i="2"/>
  <c r="M52" i="2"/>
  <c r="N52" i="2"/>
  <c r="T52" i="2"/>
  <c r="U52" i="2"/>
  <c r="M28" i="4"/>
  <c r="N28" i="4" s="1"/>
  <c r="M27" i="4"/>
  <c r="N27" i="4" s="1"/>
  <c r="M26" i="4"/>
  <c r="N26" i="4" s="1"/>
  <c r="M25" i="4"/>
  <c r="N25" i="4" s="1"/>
  <c r="M24" i="4"/>
  <c r="N24" i="4" s="1"/>
  <c r="M23" i="4"/>
  <c r="N23" i="4" s="1"/>
  <c r="M22" i="4"/>
  <c r="N22" i="4" s="1"/>
  <c r="M21" i="4"/>
  <c r="N21" i="4" s="1"/>
  <c r="M20" i="4"/>
  <c r="N20" i="4" s="1"/>
  <c r="M19" i="4"/>
  <c r="N19" i="4" s="1"/>
  <c r="M18" i="4"/>
  <c r="N18" i="4" s="1"/>
  <c r="M17" i="4"/>
  <c r="N17" i="4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2" i="2"/>
  <c r="M53" i="2"/>
  <c r="N53" i="2" s="1"/>
  <c r="U53" i="2" s="1"/>
  <c r="M54" i="2"/>
  <c r="N54" i="2" s="1"/>
  <c r="U54" i="2" s="1"/>
  <c r="M55" i="2"/>
  <c r="N55" i="2" s="1"/>
  <c r="U55" i="2" s="1"/>
  <c r="M56" i="2"/>
  <c r="N56" i="2" s="1"/>
  <c r="U56" i="2" s="1"/>
  <c r="M57" i="2"/>
  <c r="N57" i="2" s="1"/>
  <c r="U57" i="2" s="1"/>
  <c r="M58" i="2"/>
  <c r="N58" i="2" s="1"/>
  <c r="U58" i="2" s="1"/>
  <c r="M59" i="2"/>
  <c r="N59" i="2" s="1"/>
  <c r="U59" i="2" s="1"/>
  <c r="M60" i="2"/>
  <c r="N60" i="2" s="1"/>
  <c r="U60" i="2" s="1"/>
  <c r="M61" i="2"/>
  <c r="N61" i="2" s="1"/>
  <c r="U61" i="2" s="1"/>
  <c r="M62" i="2"/>
  <c r="N62" i="2" s="1"/>
  <c r="U62" i="2" s="1"/>
  <c r="M63" i="2"/>
  <c r="N63" i="2" s="1"/>
  <c r="U63" i="2" s="1"/>
  <c r="M64" i="2"/>
  <c r="N64" i="2" s="1"/>
  <c r="U64" i="2" s="1"/>
  <c r="M65" i="2"/>
  <c r="N65" i="2" s="1"/>
  <c r="U65" i="2" s="1"/>
  <c r="M66" i="2"/>
  <c r="N66" i="2" s="1"/>
  <c r="U66" i="2" s="1"/>
  <c r="M67" i="2"/>
  <c r="N67" i="2" s="1"/>
  <c r="U67" i="2" s="1"/>
  <c r="M68" i="2"/>
  <c r="N68" i="2" s="1"/>
  <c r="U68" i="2" s="1"/>
  <c r="M69" i="2"/>
  <c r="N69" i="2" s="1"/>
  <c r="U69" i="2" s="1"/>
  <c r="M70" i="2"/>
  <c r="N70" i="2" s="1"/>
  <c r="U70" i="2" s="1"/>
  <c r="M71" i="2"/>
  <c r="N71" i="2" s="1"/>
  <c r="U71" i="2" s="1"/>
  <c r="M72" i="2"/>
  <c r="N72" i="2" s="1"/>
  <c r="U72" i="2" s="1"/>
  <c r="M73" i="2"/>
  <c r="N73" i="2" s="1"/>
  <c r="U73" i="2" s="1"/>
  <c r="M74" i="2"/>
  <c r="N74" i="2" s="1"/>
  <c r="U74" i="2" s="1"/>
  <c r="M75" i="2"/>
  <c r="N75" i="2" s="1"/>
  <c r="U75" i="2" s="1"/>
  <c r="M76" i="2"/>
  <c r="N76" i="2" s="1"/>
  <c r="U76" i="2" s="1"/>
  <c r="M77" i="2"/>
  <c r="N77" i="2" s="1"/>
  <c r="U77" i="2" s="1"/>
  <c r="M78" i="2"/>
  <c r="N78" i="2" s="1"/>
  <c r="U78" i="2" s="1"/>
  <c r="M79" i="2"/>
  <c r="N79" i="2" s="1"/>
  <c r="U79" i="2" s="1"/>
  <c r="M80" i="2"/>
  <c r="N80" i="2" s="1"/>
  <c r="U80" i="2" s="1"/>
  <c r="M81" i="2"/>
  <c r="N81" i="2" s="1"/>
  <c r="U81" i="2" s="1"/>
  <c r="M82" i="2"/>
  <c r="N82" i="2" s="1"/>
  <c r="U82" i="2" s="1"/>
  <c r="M83" i="2"/>
  <c r="N83" i="2" s="1"/>
  <c r="U83" i="2" s="1"/>
  <c r="M84" i="2"/>
  <c r="N84" i="2" s="1"/>
  <c r="U84" i="2" s="1"/>
  <c r="M85" i="2"/>
  <c r="N85" i="2" s="1"/>
  <c r="U85" i="2" s="1"/>
  <c r="M86" i="2"/>
  <c r="N86" i="2" s="1"/>
  <c r="U86" i="2" s="1"/>
  <c r="M87" i="2"/>
  <c r="N87" i="2" s="1"/>
  <c r="U87" i="2" s="1"/>
  <c r="L10" i="3"/>
  <c r="M10" i="3" s="1"/>
  <c r="L11" i="3"/>
  <c r="M11" i="3" s="1"/>
  <c r="M42" i="2"/>
  <c r="M43" i="2"/>
  <c r="M44" i="2"/>
  <c r="M45" i="2"/>
  <c r="M46" i="2"/>
  <c r="M47" i="2"/>
  <c r="M48" i="2"/>
  <c r="M49" i="2"/>
  <c r="N43" i="2"/>
  <c r="U43" i="2" s="1"/>
  <c r="N44" i="2"/>
  <c r="U44" i="2" s="1"/>
  <c r="N45" i="2"/>
  <c r="U45" i="2" s="1"/>
  <c r="N46" i="2"/>
  <c r="U46" i="2" s="1"/>
  <c r="N47" i="2"/>
  <c r="U47" i="2" s="1"/>
  <c r="N48" i="2"/>
  <c r="U48" i="2" s="1"/>
  <c r="N49" i="2"/>
  <c r="U49" i="2" s="1"/>
  <c r="N42" i="2"/>
  <c r="U42" i="2" s="1"/>
  <c r="M26" i="2"/>
  <c r="N26" i="2" s="1"/>
  <c r="U26" i="2" s="1"/>
  <c r="M27" i="2"/>
  <c r="N27" i="2" s="1"/>
  <c r="U27" i="2" s="1"/>
  <c r="M28" i="2"/>
  <c r="N28" i="2" s="1"/>
  <c r="U28" i="2" s="1"/>
  <c r="M29" i="2"/>
  <c r="N29" i="2" s="1"/>
  <c r="U29" i="2" s="1"/>
  <c r="M30" i="2"/>
  <c r="N30" i="2" s="1"/>
  <c r="U30" i="2" s="1"/>
  <c r="M31" i="2"/>
  <c r="N31" i="2" s="1"/>
  <c r="U31" i="2" s="1"/>
  <c r="M32" i="2"/>
  <c r="N32" i="2" s="1"/>
  <c r="U32" i="2" s="1"/>
  <c r="M33" i="2"/>
  <c r="N33" i="2" s="1"/>
  <c r="U33" i="2" s="1"/>
  <c r="M34" i="2"/>
  <c r="N34" i="2" s="1"/>
  <c r="U34" i="2" s="1"/>
  <c r="M35" i="2"/>
  <c r="N35" i="2" s="1"/>
  <c r="U35" i="2" s="1"/>
  <c r="M36" i="2"/>
  <c r="N36" i="2" s="1"/>
  <c r="U36" i="2" s="1"/>
  <c r="M37" i="2"/>
  <c r="N37" i="2" s="1"/>
  <c r="U37" i="2" s="1"/>
  <c r="M38" i="2"/>
  <c r="N38" i="2" s="1"/>
  <c r="U38" i="2" s="1"/>
  <c r="M39" i="2"/>
  <c r="N39" i="2" s="1"/>
  <c r="U39" i="2" s="1"/>
  <c r="M40" i="2"/>
  <c r="N40" i="2" s="1"/>
  <c r="U40" i="2" s="1"/>
  <c r="M41" i="2"/>
  <c r="N41" i="2" s="1"/>
  <c r="U41" i="2" s="1"/>
  <c r="M6" i="4"/>
  <c r="N6" i="4" s="1"/>
  <c r="M5" i="4"/>
  <c r="N5" i="4" s="1"/>
  <c r="M4" i="4"/>
  <c r="N4" i="4" s="1"/>
  <c r="M3" i="4"/>
  <c r="N3" i="4" s="1"/>
  <c r="M2" i="4"/>
  <c r="N2" i="4" s="1"/>
  <c r="L9" i="3"/>
  <c r="M9" i="3" s="1"/>
  <c r="L8" i="3"/>
  <c r="M8" i="3" s="1"/>
  <c r="M24" i="2"/>
  <c r="N24" i="2" s="1"/>
  <c r="U24" i="2" s="1"/>
  <c r="M25" i="2"/>
  <c r="N25" i="2" s="1"/>
  <c r="U25" i="2" s="1"/>
  <c r="L7" i="3"/>
  <c r="M7" i="3" s="1"/>
  <c r="L6" i="3"/>
  <c r="M6" i="3" s="1"/>
  <c r="M18" i="2"/>
  <c r="N18" i="2" s="1"/>
  <c r="U18" i="2" s="1"/>
  <c r="M19" i="2"/>
  <c r="N19" i="2" s="1"/>
  <c r="U19" i="2" s="1"/>
  <c r="M20" i="2"/>
  <c r="N20" i="2" s="1"/>
  <c r="U20" i="2" s="1"/>
  <c r="M21" i="2"/>
  <c r="N21" i="2" s="1"/>
  <c r="U21" i="2" s="1"/>
  <c r="M22" i="2"/>
  <c r="N22" i="2" s="1"/>
  <c r="U22" i="2" s="1"/>
  <c r="M23" i="2"/>
  <c r="N23" i="2" s="1"/>
  <c r="U23" i="2" s="1"/>
  <c r="L5" i="3"/>
  <c r="M5" i="3" s="1"/>
  <c r="L4" i="3"/>
  <c r="M4" i="3" s="1"/>
  <c r="L3" i="3"/>
  <c r="M3" i="3" s="1"/>
  <c r="L2" i="3"/>
  <c r="M2" i="3" s="1"/>
  <c r="Q3" i="2"/>
  <c r="Q2" i="2"/>
  <c r="M4" i="2"/>
  <c r="N4" i="2" s="1"/>
  <c r="U4" i="2" s="1"/>
  <c r="M5" i="2"/>
  <c r="N5" i="2" s="1"/>
  <c r="U5" i="2" s="1"/>
  <c r="M6" i="2"/>
  <c r="N6" i="2" s="1"/>
  <c r="U6" i="2" s="1"/>
  <c r="M7" i="2"/>
  <c r="N7" i="2" s="1"/>
  <c r="U7" i="2" s="1"/>
  <c r="M8" i="2"/>
  <c r="N8" i="2" s="1"/>
  <c r="U8" i="2" s="1"/>
  <c r="M9" i="2"/>
  <c r="N9" i="2" s="1"/>
  <c r="U9" i="2" s="1"/>
  <c r="M10" i="2"/>
  <c r="N10" i="2" s="1"/>
  <c r="U10" i="2" s="1"/>
  <c r="M11" i="2"/>
  <c r="N11" i="2" s="1"/>
  <c r="U11" i="2" s="1"/>
  <c r="M12" i="2"/>
  <c r="N12" i="2" s="1"/>
  <c r="U12" i="2" s="1"/>
  <c r="M13" i="2"/>
  <c r="N13" i="2" s="1"/>
  <c r="U13" i="2" s="1"/>
  <c r="M14" i="2"/>
  <c r="N14" i="2" s="1"/>
  <c r="U14" i="2" s="1"/>
  <c r="M15" i="2"/>
  <c r="N15" i="2" s="1"/>
  <c r="U15" i="2" s="1"/>
  <c r="M16" i="2"/>
  <c r="N16" i="2" s="1"/>
  <c r="U16" i="2" s="1"/>
  <c r="M17" i="2"/>
  <c r="N17" i="2" s="1"/>
  <c r="U17" i="2" s="1"/>
  <c r="M3" i="2"/>
  <c r="N3" i="2" s="1"/>
  <c r="U3" i="2" s="1"/>
  <c r="M2" i="2"/>
  <c r="N2" i="2" s="1"/>
  <c r="U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tc={AE424A47-E1B0-4B32-BAEF-CA818253BF6E}</author>
  </authors>
  <commentList>
    <comment ref="D2" authorId="0" shapeId="0" xr:uid="{AE424A47-E1B0-4B32-BAEF-CA818253BF6E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adding new rows for EC and pH readings, also add 2 new rows for Stock Sol. And DI for every 10 rows of real samples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tc={42221696-9B19-4664-98C1-B3BF235F8F61}</author>
  </authors>
  <commentList>
    <comment ref="C2" authorId="0" shapeId="0" xr:uid="{42221696-9B19-4664-98C1-B3BF235F8F61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adding new rows for EC and pH readings, also add 2 new rows for Stock Sol. And DI for every 10 rows of real samples</t>
      </text>
    </comment>
  </commentList>
</comments>
</file>

<file path=xl/sharedStrings.xml><?xml version="1.0" encoding="utf-8"?>
<sst xmlns="http://schemas.openxmlformats.org/spreadsheetml/2006/main" count="484" uniqueCount="183">
  <si>
    <t>Column Name</t>
  </si>
  <si>
    <t>Definition</t>
  </si>
  <si>
    <t>Location</t>
  </si>
  <si>
    <t>Where the sample was collected (2200, Kerbel, Bethoud, etc). Leave blank for Stock or DI solution</t>
  </si>
  <si>
    <t>Batch no.</t>
  </si>
  <si>
    <t>Designates sample tins that were processed on the same tray, as a "batch". Critical for determining "bad batches" based on DI and Stock results</t>
  </si>
  <si>
    <t>Tin no.</t>
  </si>
  <si>
    <t>Number labeled on the tin where sample was analyzed</t>
  </si>
  <si>
    <t>AJ notes</t>
  </si>
  <si>
    <t>Sample ID</t>
  </si>
  <si>
    <t>ID labeled on sample bottle</t>
  </si>
  <si>
    <t>rename columns</t>
  </si>
  <si>
    <t>Lab dupe</t>
  </si>
  <si>
    <t>True of False depending on if TSS was tested multiple times for the same sample. Make sure original and lab dupe are labelled TRUE</t>
  </si>
  <si>
    <t>-spaces are "_"</t>
  </si>
  <si>
    <t>Collection date</t>
  </si>
  <si>
    <t>Date when sample was originally collected, Stock and DI will have the same collection and analysis date</t>
  </si>
  <si>
    <t>-no parentheses</t>
  </si>
  <si>
    <t>Date of analysis</t>
  </si>
  <si>
    <t>Date of actual TSS analysis</t>
  </si>
  <si>
    <t>-no periods</t>
  </si>
  <si>
    <t>Date of dirty weight</t>
  </si>
  <si>
    <t>Date when "dirty" wafer was weighed, after analysis</t>
  </si>
  <si>
    <t>dirty_dry_mass_1_g</t>
  </si>
  <si>
    <t>Volume (mL)</t>
  </si>
  <si>
    <t>Volume of sample that was added to the clean wafer during analysis</t>
  </si>
  <si>
    <t>clean dry mass (g)</t>
  </si>
  <si>
    <t>Weight of wafer before testing</t>
  </si>
  <si>
    <t>TSS R code:</t>
  </si>
  <si>
    <t>dirty dry mass (1) (g)</t>
  </si>
  <si>
    <t>First weight of wafer after testing</t>
  </si>
  <si>
    <t>-make R code that appends to AJ's final dataframe from the ALS cleanup code</t>
  </si>
  <si>
    <t>dirty dry mass (2) (g)</t>
  </si>
  <si>
    <t>Second weight of wafer after testing if the sample was not drying over night</t>
  </si>
  <si>
    <t>-average lab dupes prior to merge, NOT field dupes (i.e., "-D" in the label)</t>
  </si>
  <si>
    <t>sediment mass (mg)</t>
  </si>
  <si>
    <t>Mass of sediment on wafer after testing</t>
  </si>
  <si>
    <t>TSS (mg/L)</t>
  </si>
  <si>
    <t>Total suspened solids calculation of sample based on weights</t>
  </si>
  <si>
    <t>Sample type</t>
  </si>
  <si>
    <t>What was measured (Sample, True DI, or Stock)</t>
  </si>
  <si>
    <t>Lab technician(s)</t>
  </si>
  <si>
    <t>Name of anyone who had a part in the analysis process (cleaning, weighing, testing); separate names with commas</t>
  </si>
  <si>
    <t>BAD_GOOD</t>
  </si>
  <si>
    <t>Final decision for merging after QA/AC (e.g., after re-testing and looking at %errors and bad batches)</t>
  </si>
  <si>
    <t>Out of Hold Time</t>
  </si>
  <si>
    <t>TRUE or FALSE depending if the analysis time exceeded 14 days after the collection time</t>
  </si>
  <si>
    <t>Notes</t>
  </si>
  <si>
    <t>Anything of signifcance that is not defined by any of the previous columns (dropped sample, crushed, recalibration, etc.)</t>
  </si>
  <si>
    <t>Grey cells indicate these columns are calculated, not user input</t>
  </si>
  <si>
    <t>Sheets Defintions</t>
  </si>
  <si>
    <t>MasterData</t>
  </si>
  <si>
    <t>All TSS data including samples, stock, DI, and individual QAQC (practice)</t>
  </si>
  <si>
    <t>QAQC</t>
  </si>
  <si>
    <t>Individual QAQC for TSS practice</t>
  </si>
  <si>
    <t>Batch_no</t>
  </si>
  <si>
    <t>Tin_no</t>
  </si>
  <si>
    <t>Sample_ID</t>
  </si>
  <si>
    <t>Lab_dupe</t>
  </si>
  <si>
    <t>Collection_date</t>
  </si>
  <si>
    <t>TSS_Analysis_date</t>
  </si>
  <si>
    <t>Dirty_weight_date</t>
  </si>
  <si>
    <t>volume_mL</t>
  </si>
  <si>
    <t>clean_dry_mass_g</t>
  </si>
  <si>
    <t>dirty_dry_mass_1-g</t>
  </si>
  <si>
    <t>dirty_dry_mass_2_g</t>
  </si>
  <si>
    <t>sediment_mass_mg</t>
  </si>
  <si>
    <t>TSS_mg/L</t>
  </si>
  <si>
    <t>pH</t>
  </si>
  <si>
    <t>EC_mS/cm</t>
  </si>
  <si>
    <t>pH_EC_datetime</t>
  </si>
  <si>
    <t>Sample_type</t>
  </si>
  <si>
    <t>Lab_technicians</t>
  </si>
  <si>
    <t>Out_of_Hold_Time</t>
  </si>
  <si>
    <t>Stock Solution</t>
  </si>
  <si>
    <t>Caz (TSS)</t>
  </si>
  <si>
    <t>DI</t>
  </si>
  <si>
    <t>Gunnison</t>
  </si>
  <si>
    <t>GU-RVin-01-GB-4</t>
  </si>
  <si>
    <t>ph, EC collected by AJ</t>
  </si>
  <si>
    <t>GU-RVin-01-GB-4-D</t>
  </si>
  <si>
    <t>Steamboat</t>
  </si>
  <si>
    <t>SB-01-OT-GB-4</t>
  </si>
  <si>
    <t>UYM-01-IN-GB-4</t>
  </si>
  <si>
    <t>LG-01-OT-GB-4-D</t>
  </si>
  <si>
    <t>EC OUT OF RANGE (SUSPECTED ON LOW END)</t>
  </si>
  <si>
    <t>LG-01-OT-GB-4</t>
  </si>
  <si>
    <t>MOR-01-GB-4</t>
  </si>
  <si>
    <t>SCO-01-GB-4</t>
  </si>
  <si>
    <t>SCA-01-GB-4-D</t>
  </si>
  <si>
    <t>TR-01-GB-4</t>
  </si>
  <si>
    <t>SCI-01-GB-4</t>
  </si>
  <si>
    <t>SCA-01-GB-4</t>
  </si>
  <si>
    <t>Caz (TSS), Dani (cleaning wafers)</t>
  </si>
  <si>
    <t>Barley</t>
  </si>
  <si>
    <t>BAR-S1-OT-4</t>
  </si>
  <si>
    <t xml:space="preserve">ph, EC collected by Jake </t>
  </si>
  <si>
    <t>BAR-S1-OT-4-D</t>
  </si>
  <si>
    <t>ph, EC collected by Jake</t>
  </si>
  <si>
    <t>Boulder</t>
  </si>
  <si>
    <t>BOL-01-GB-4</t>
  </si>
  <si>
    <t>ph, EC done by Caz, Jake, and Melanie</t>
  </si>
  <si>
    <t>BOL-01-GB-4-D</t>
  </si>
  <si>
    <t>SCA-02-GB-4</t>
  </si>
  <si>
    <t>Caz (TSS, pH, EC), Dani cleaning</t>
  </si>
  <si>
    <t>SCA-02-GB-4-D</t>
  </si>
  <si>
    <t>SB-02-OT-ISC-4</t>
  </si>
  <si>
    <t>SB-02-OT-ISC-4-D</t>
  </si>
  <si>
    <t>SCI-02-GB-4</t>
  </si>
  <si>
    <t>SCI-02-GB-4-D</t>
  </si>
  <si>
    <t>SCO-02-GB-4</t>
  </si>
  <si>
    <t>SCO-02-GB-4-D</t>
  </si>
  <si>
    <t>TR-02-GB-4</t>
  </si>
  <si>
    <t>TR-02-GB-4-D</t>
  </si>
  <si>
    <t>MOR-02-GB-4</t>
  </si>
  <si>
    <t>MOR-02-GB-4-D</t>
  </si>
  <si>
    <t>Don'y use this value in the future, bad error</t>
  </si>
  <si>
    <t>Yampa</t>
  </si>
  <si>
    <t>UYM-02-IN-LC-4</t>
  </si>
  <si>
    <t>UYM-02-IN-LC-4-D</t>
  </si>
  <si>
    <t>UYM-02-OT-ISC-4-1</t>
  </si>
  <si>
    <t>UYM-02-OT-ISC-4-2</t>
  </si>
  <si>
    <t>UYM-OT-ISC-4-3</t>
  </si>
  <si>
    <t>UYM-OT-ISC-4-4</t>
  </si>
  <si>
    <t>Caz</t>
  </si>
  <si>
    <t>GU-02-IN-LC-4</t>
  </si>
  <si>
    <t>GU-02-IN-LC-4-D</t>
  </si>
  <si>
    <t>GU-02-OT-ISC-4</t>
  </si>
  <si>
    <t>GU-02-OT-ISC-4-D</t>
  </si>
  <si>
    <t>MOL-01-IN-LC-4</t>
  </si>
  <si>
    <t>MOL-01-IN-LC-4-D</t>
  </si>
  <si>
    <t>MOL-01-OT-ISC-4</t>
  </si>
  <si>
    <t>MOL-01-OT-ISC-4-D</t>
  </si>
  <si>
    <t>AV-CT1-01-OT-LC-4</t>
  </si>
  <si>
    <t>AV-CT1-01-OT-LC-4-D</t>
  </si>
  <si>
    <t>AV-ST1-01-OT-LC-4</t>
  </si>
  <si>
    <t>AV-ST1-01-OT-LC-4-D</t>
  </si>
  <si>
    <t>AV-ST2-01-OT-LC-4</t>
  </si>
  <si>
    <t>AV-ST2-01-OT-LC-4-D</t>
  </si>
  <si>
    <t>AV-CT2-01-OT-LC-4</t>
  </si>
  <si>
    <t>AV-CT2-01-OT-LC-4-D</t>
  </si>
  <si>
    <t>AV-ST2-01-OT-ISC-4</t>
  </si>
  <si>
    <t>potentially biased by first sample sucking up mud, which would not be found in the duplicate sample once the isco sucked it up initially; ph, EC collected by Jake</t>
  </si>
  <si>
    <t>AV-ST2-01-OT-ISC-4-D</t>
  </si>
  <si>
    <t>AV-01-IN-GB-4</t>
  </si>
  <si>
    <t>AV-01-IN-GB-4-D</t>
  </si>
  <si>
    <t>BT-RVMID-01-GB-4</t>
  </si>
  <si>
    <t>BT-RVA-01-GB-4</t>
  </si>
  <si>
    <t>BT-RVB-01-GB-4</t>
  </si>
  <si>
    <t>BT-TDR-01-GB-4</t>
  </si>
  <si>
    <t>HOL-UP-01-GB-4</t>
  </si>
  <si>
    <t>HOL-MID-01-GB-4</t>
  </si>
  <si>
    <t>HOL-DOWN-01-GB-4</t>
  </si>
  <si>
    <t>Could not read EC and pH, probably due to limited sample amount</t>
  </si>
  <si>
    <t>HOL-CON-01-GB-4</t>
  </si>
  <si>
    <t>UYM-03-OT-ISC-4-1</t>
  </si>
  <si>
    <t>UYM-03-OT-ISC-4-1-D</t>
  </si>
  <si>
    <t>UYM-03-OT-ISC-4-3</t>
  </si>
  <si>
    <t>UYM-03-OT-ISC-4-5</t>
  </si>
  <si>
    <t>UYM-03-OT-ISC-4-7</t>
  </si>
  <si>
    <t>UYM-03-OT-ISC-4-7-D</t>
  </si>
  <si>
    <t>UYM-03-OT-ISC-4-9</t>
  </si>
  <si>
    <t>UYM-03-OT-ISC-4-11</t>
  </si>
  <si>
    <t>UYM-03-OT-ISC-4-13</t>
  </si>
  <si>
    <t>UYM-03-OT-ISC-4-13-D</t>
  </si>
  <si>
    <t>UYM-03-IN-LC-4</t>
  </si>
  <si>
    <t>UYM-03-IN-LC-4-D</t>
  </si>
  <si>
    <t>SB-03-OT-ISC-4</t>
  </si>
  <si>
    <t>SB-03-OT-ISC-4-D</t>
  </si>
  <si>
    <t>SCA-03-GB-4</t>
  </si>
  <si>
    <t>SCA-03-GB-4-D</t>
  </si>
  <si>
    <t>SCI-03-GB-4</t>
  </si>
  <si>
    <t>SCI-03-GB-4-D</t>
  </si>
  <si>
    <t>SCO-03-GB-4</t>
  </si>
  <si>
    <t>SCO-03-GB-4-D</t>
  </si>
  <si>
    <t>MOR-03-GB-4</t>
  </si>
  <si>
    <t>MOR-03-GB-4-D</t>
  </si>
  <si>
    <t>TR-03-GB-4</t>
  </si>
  <si>
    <t>TR-03-GB-4-D</t>
  </si>
  <si>
    <t>LG-02-OT-LC-4</t>
  </si>
  <si>
    <t>LG-02-OT-LC-4-D</t>
  </si>
  <si>
    <t>LG-02-IN-GB-4</t>
  </si>
  <si>
    <t>LG-02-IN-GB-4-D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</si>
</sst>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3" borderId="2" applyNumberFormat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4" fillId="3" borderId="2" xfId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lef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.J. Brown" id="{DD8E25C9-9A4D-492E-B7FB-C25429A33F8C}" userId="A.J. Brow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5-10T16:49:44.65" personId="{DD8E25C9-9A4D-492E-B7FB-C25429A33F8C}" id="{AE424A47-E1B0-4B32-BAEF-CA818253BF6E}">
    <text>When adding new rows for EC and pH readings, also add 2 new rows for Stock Sol. And DI for every 10 rows of real samples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3-05-10T16:49:44.65" personId="{DD8E25C9-9A4D-492E-B7FB-C25429A33F8C}" id="{42221696-9B19-4664-98C1-B3BF235F8F61}">
    <text>When adding new rows for EC and pH readings, also add 2 new rows for Stock Sol. And DI for every 10 rows of real samples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workbookViewId="0">
      <selection activeCell="B12" sqref="B12"/>
    </sheetView>
  </sheetViews>
  <sheetFormatPr defaultRowHeight="14.25"/>
  <cols>
    <col min="1" max="1" width="17.140625" bestFit="1" customWidth="1"/>
    <col min="2" max="2" width="115.140625" bestFit="1" customWidth="1"/>
    <col min="3" max="3" width="12.85546875" bestFit="1" customWidth="1"/>
    <col min="11" max="11" width="12.85546875" bestFit="1" customWidth="1"/>
  </cols>
  <sheetData>
    <row r="1" spans="1:18">
      <c r="A1" s="4" t="s">
        <v>0</v>
      </c>
      <c r="B1" s="4" t="s">
        <v>1</v>
      </c>
    </row>
    <row r="2" spans="1:18">
      <c r="A2" t="s">
        <v>2</v>
      </c>
      <c r="B2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t="s">
        <v>4</v>
      </c>
      <c r="B3" t="s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t="s">
        <v>6</v>
      </c>
      <c r="B4" t="s">
        <v>7</v>
      </c>
      <c r="E4" s="2" t="s">
        <v>8</v>
      </c>
    </row>
    <row r="5" spans="1:18">
      <c r="A5" t="s">
        <v>9</v>
      </c>
      <c r="B5" t="s">
        <v>10</v>
      </c>
      <c r="E5" t="s">
        <v>11</v>
      </c>
    </row>
    <row r="6" spans="1:18">
      <c r="A6" t="s">
        <v>12</v>
      </c>
      <c r="B6" t="s">
        <v>13</v>
      </c>
      <c r="E6" s="8" t="s">
        <v>14</v>
      </c>
    </row>
    <row r="7" spans="1:18">
      <c r="A7" t="s">
        <v>15</v>
      </c>
      <c r="B7" t="s">
        <v>16</v>
      </c>
      <c r="E7" s="8" t="s">
        <v>17</v>
      </c>
    </row>
    <row r="8" spans="1:18">
      <c r="A8" t="s">
        <v>18</v>
      </c>
      <c r="B8" t="s">
        <v>19</v>
      </c>
      <c r="E8" s="8" t="s">
        <v>20</v>
      </c>
    </row>
    <row r="9" spans="1:18">
      <c r="A9" t="s">
        <v>21</v>
      </c>
      <c r="B9" t="s">
        <v>22</v>
      </c>
      <c r="E9" s="9" t="s">
        <v>23</v>
      </c>
    </row>
    <row r="10" spans="1:18">
      <c r="A10" t="s">
        <v>24</v>
      </c>
      <c r="B10" t="s">
        <v>25</v>
      </c>
    </row>
    <row r="11" spans="1:18">
      <c r="A11" t="s">
        <v>26</v>
      </c>
      <c r="B11" t="s">
        <v>27</v>
      </c>
      <c r="E11" t="s">
        <v>28</v>
      </c>
    </row>
    <row r="12" spans="1:18">
      <c r="A12" t="s">
        <v>29</v>
      </c>
      <c r="B12" t="s">
        <v>30</v>
      </c>
      <c r="E12" s="7" t="s">
        <v>31</v>
      </c>
    </row>
    <row r="13" spans="1:18">
      <c r="A13" t="s">
        <v>32</v>
      </c>
      <c r="B13" t="s">
        <v>33</v>
      </c>
      <c r="E13" s="7" t="s">
        <v>34</v>
      </c>
    </row>
    <row r="14" spans="1:18">
      <c r="A14" s="3" t="s">
        <v>35</v>
      </c>
      <c r="B14" s="3" t="s">
        <v>36</v>
      </c>
      <c r="E14" s="7"/>
    </row>
    <row r="15" spans="1:18">
      <c r="A15" s="3" t="s">
        <v>37</v>
      </c>
      <c r="B15" s="3" t="s">
        <v>38</v>
      </c>
    </row>
    <row r="16" spans="1:18">
      <c r="A16" t="s">
        <v>39</v>
      </c>
      <c r="B16" t="s">
        <v>40</v>
      </c>
    </row>
    <row r="17" spans="1:5">
      <c r="A17" t="s">
        <v>41</v>
      </c>
      <c r="B17" t="s">
        <v>42</v>
      </c>
      <c r="E17" s="7"/>
    </row>
    <row r="18" spans="1:5">
      <c r="A18" t="s">
        <v>43</v>
      </c>
      <c r="B18" t="s">
        <v>44</v>
      </c>
    </row>
    <row r="19" spans="1:5">
      <c r="A19" s="3" t="s">
        <v>45</v>
      </c>
      <c r="B19" s="3" t="s">
        <v>46</v>
      </c>
    </row>
    <row r="20" spans="1:5">
      <c r="A20" s="5" t="s">
        <v>47</v>
      </c>
      <c r="B20" s="5" t="s">
        <v>48</v>
      </c>
    </row>
    <row r="21" spans="1:5">
      <c r="A21" s="11" t="s">
        <v>49</v>
      </c>
      <c r="B21" s="11"/>
    </row>
    <row r="24" spans="1:5">
      <c r="A24" s="4" t="s">
        <v>50</v>
      </c>
      <c r="B24" s="5"/>
    </row>
    <row r="25" spans="1:5">
      <c r="A25" t="s">
        <v>51</v>
      </c>
      <c r="B25" t="s">
        <v>52</v>
      </c>
    </row>
    <row r="26" spans="1:5">
      <c r="A26" s="5" t="s">
        <v>53</v>
      </c>
      <c r="B26" s="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5874-14DA-4CDE-A9BC-C61EE37E0489}">
  <dimension ref="A1:V125"/>
  <sheetViews>
    <sheetView tabSelected="1" topLeftCell="B95" workbookViewId="0">
      <selection activeCell="L122" sqref="L122"/>
    </sheetView>
  </sheetViews>
  <sheetFormatPr defaultRowHeight="14.25"/>
  <cols>
    <col min="4" max="4" width="18.5703125" bestFit="1" customWidth="1"/>
    <col min="6" max="6" width="13" bestFit="1" customWidth="1"/>
    <col min="7" max="7" width="17.5703125" bestFit="1" customWidth="1"/>
    <col min="8" max="8" width="18.85546875" bestFit="1" customWidth="1"/>
    <col min="14" max="14" width="12" bestFit="1" customWidth="1"/>
    <col min="15" max="15" width="9.140625" style="12"/>
    <col min="16" max="16" width="10.28515625" style="12" bestFit="1" customWidth="1"/>
    <col min="17" max="17" width="16.85546875" style="16" bestFit="1" customWidth="1"/>
    <col min="18" max="18" width="12.5703125" bestFit="1" customWidth="1"/>
    <col min="19" max="19" width="15.140625" bestFit="1" customWidth="1"/>
    <col min="20" max="20" width="18" bestFit="1" customWidth="1"/>
    <col min="21" max="21" width="11.28515625" bestFit="1" customWidth="1"/>
  </cols>
  <sheetData>
    <row r="1" spans="1:22">
      <c r="A1" s="10" t="s">
        <v>2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N1" s="11" t="s">
        <v>67</v>
      </c>
      <c r="O1" s="15" t="s">
        <v>68</v>
      </c>
      <c r="P1" s="15" t="s">
        <v>69</v>
      </c>
      <c r="Q1" s="17" t="s">
        <v>70</v>
      </c>
      <c r="R1" s="10" t="s">
        <v>71</v>
      </c>
      <c r="S1" s="10" t="s">
        <v>72</v>
      </c>
      <c r="T1" s="11" t="s">
        <v>73</v>
      </c>
      <c r="U1" s="11" t="s">
        <v>43</v>
      </c>
      <c r="V1" s="10" t="s">
        <v>47</v>
      </c>
    </row>
    <row r="2" spans="1:22">
      <c r="A2" s="12"/>
      <c r="B2" s="12">
        <v>1</v>
      </c>
      <c r="C2" s="12">
        <v>38</v>
      </c>
      <c r="D2" s="12" t="s">
        <v>74</v>
      </c>
      <c r="E2" s="12"/>
      <c r="F2" s="13">
        <v>45055</v>
      </c>
      <c r="G2" s="13">
        <v>45055</v>
      </c>
      <c r="H2" s="13">
        <v>45056</v>
      </c>
      <c r="I2" s="12">
        <v>30</v>
      </c>
      <c r="J2" s="12">
        <v>1.1969000000000001</v>
      </c>
      <c r="K2" s="12">
        <v>1.1999</v>
      </c>
      <c r="L2" s="12"/>
      <c r="M2" s="14">
        <f>(SMALL(K2:L2,1)-J2)*1000</f>
        <v>2.9999999999998916</v>
      </c>
      <c r="N2" s="14">
        <f>M2/(I2/1000)</f>
        <v>99.99999999999639</v>
      </c>
      <c r="Q2" s="16" t="e">
        <f>NA()</f>
        <v>#N/A</v>
      </c>
      <c r="R2" s="12"/>
      <c r="S2" s="12" t="s">
        <v>75</v>
      </c>
      <c r="T2" s="12" t="b">
        <f>IF(G2-F2&gt;7, TRUE, FALSE)</f>
        <v>0</v>
      </c>
      <c r="U2" s="12" t="str">
        <f>IF(AND(D2="Stock Solution", N2&gt;=90, N2&lt;=110), "Good", IF(AND(D2="DI", N2&gt;=-3.33, N2&lt;=3.33), "Good", IF(OR(D2&lt;&gt;"Stock Solution", D2&lt;&gt;"DI"), "", "Bad")))</f>
        <v>Good</v>
      </c>
      <c r="V2" s="12"/>
    </row>
    <row r="3" spans="1:22">
      <c r="A3" s="12"/>
      <c r="B3" s="12">
        <v>1</v>
      </c>
      <c r="C3" s="12">
        <v>39</v>
      </c>
      <c r="D3" s="12" t="s">
        <v>76</v>
      </c>
      <c r="E3" s="12"/>
      <c r="F3" s="13">
        <v>45055</v>
      </c>
      <c r="G3" s="13">
        <v>45055</v>
      </c>
      <c r="H3" s="13">
        <v>45056</v>
      </c>
      <c r="I3" s="12">
        <v>30</v>
      </c>
      <c r="J3" s="12">
        <v>1.2009000000000001</v>
      </c>
      <c r="K3" s="12">
        <v>1.2008000000000001</v>
      </c>
      <c r="L3" s="12"/>
      <c r="M3" s="14">
        <f>(SMALL(K3:L3,1)-J3)*1000</f>
        <v>-9.9999999999988987E-2</v>
      </c>
      <c r="N3" s="14">
        <f>M3/(I3/1000)</f>
        <v>-3.3333333333329662</v>
      </c>
      <c r="Q3" s="16" t="e">
        <f>NA()</f>
        <v>#N/A</v>
      </c>
      <c r="R3" s="12"/>
      <c r="S3" s="12" t="s">
        <v>75</v>
      </c>
      <c r="T3" s="12" t="b">
        <f t="shared" ref="T3:T49" si="0">IF(G3-F3&gt;7, TRUE, FALSE)</f>
        <v>0</v>
      </c>
      <c r="U3" s="12" t="str">
        <f t="shared" ref="U3:U49" si="1">IF(AND(D3="Stock Solution", N3&gt;=90, N3&lt;=110), "Good", IF(AND(D3="DI", N3&gt;=-3.33, N3&lt;=3.33), "Good", IF(OR(D3&lt;&gt;"Stock Solution", D3&lt;&gt;"DI"), "", "Bad")))</f>
        <v/>
      </c>
      <c r="V3" s="12"/>
    </row>
    <row r="4" spans="1:22">
      <c r="A4" s="12" t="s">
        <v>77</v>
      </c>
      <c r="B4" s="12">
        <v>1</v>
      </c>
      <c r="C4" s="12">
        <v>40</v>
      </c>
      <c r="D4" s="12" t="s">
        <v>78</v>
      </c>
      <c r="E4" s="12" t="b">
        <v>0</v>
      </c>
      <c r="F4" s="13">
        <v>45046</v>
      </c>
      <c r="G4" s="13">
        <v>45055</v>
      </c>
      <c r="H4" s="13">
        <v>45056</v>
      </c>
      <c r="I4" s="12">
        <v>30</v>
      </c>
      <c r="J4" s="12">
        <v>1.2031000000000001</v>
      </c>
      <c r="K4" s="12">
        <v>1.2040999999999999</v>
      </c>
      <c r="L4" s="12"/>
      <c r="M4" s="14">
        <f t="shared" ref="M4:M17" si="2">(SMALL(K4:L4,1)-J4)*1000</f>
        <v>0.99999999999988987</v>
      </c>
      <c r="N4" s="14">
        <f t="shared" ref="N4:N17" si="3">M4/(I4/1000)</f>
        <v>33.333333333329662</v>
      </c>
      <c r="O4" s="12">
        <v>7.25</v>
      </c>
      <c r="P4" s="12">
        <v>0.218</v>
      </c>
      <c r="Q4" s="16">
        <v>45047.424305555556</v>
      </c>
      <c r="R4" s="12"/>
      <c r="S4" s="12" t="s">
        <v>75</v>
      </c>
      <c r="T4" s="12" t="b">
        <f t="shared" si="0"/>
        <v>1</v>
      </c>
      <c r="U4" s="12" t="str">
        <f t="shared" si="1"/>
        <v/>
      </c>
      <c r="V4" s="12" t="s">
        <v>79</v>
      </c>
    </row>
    <row r="5" spans="1:22">
      <c r="A5" s="12" t="s">
        <v>77</v>
      </c>
      <c r="B5" s="12">
        <v>1</v>
      </c>
      <c r="C5" s="12">
        <v>41</v>
      </c>
      <c r="D5" s="12" t="s">
        <v>80</v>
      </c>
      <c r="E5" s="12" t="b">
        <v>0</v>
      </c>
      <c r="F5" s="13">
        <v>45046</v>
      </c>
      <c r="G5" s="13">
        <v>45055</v>
      </c>
      <c r="H5" s="13">
        <v>45056</v>
      </c>
      <c r="I5" s="12">
        <v>30</v>
      </c>
      <c r="J5">
        <v>1.2314000000000001</v>
      </c>
      <c r="K5">
        <v>1.2319</v>
      </c>
      <c r="M5" s="14">
        <f t="shared" si="2"/>
        <v>0.49999999999994493</v>
      </c>
      <c r="N5" s="14">
        <f t="shared" si="3"/>
        <v>16.666666666664831</v>
      </c>
      <c r="O5" s="12">
        <v>7.33</v>
      </c>
      <c r="P5" s="12">
        <v>0.222</v>
      </c>
      <c r="Q5" s="16">
        <v>45047.424305555556</v>
      </c>
      <c r="R5" s="12"/>
      <c r="S5" s="12" t="s">
        <v>75</v>
      </c>
      <c r="T5" s="12" t="b">
        <f t="shared" si="0"/>
        <v>1</v>
      </c>
      <c r="U5" s="12" t="str">
        <f t="shared" si="1"/>
        <v/>
      </c>
      <c r="V5" s="12" t="s">
        <v>79</v>
      </c>
    </row>
    <row r="6" spans="1:22">
      <c r="A6" s="12" t="s">
        <v>81</v>
      </c>
      <c r="B6" s="12">
        <v>1</v>
      </c>
      <c r="C6" s="12">
        <v>42</v>
      </c>
      <c r="D6" s="12" t="s">
        <v>82</v>
      </c>
      <c r="E6" s="12" t="b">
        <v>0</v>
      </c>
      <c r="F6" s="13">
        <v>45050</v>
      </c>
      <c r="G6" s="13">
        <v>45055</v>
      </c>
      <c r="H6" s="13">
        <v>45056</v>
      </c>
      <c r="I6" s="12">
        <v>30</v>
      </c>
      <c r="J6">
        <v>1.2367999999999999</v>
      </c>
      <c r="K6">
        <v>1.2374000000000001</v>
      </c>
      <c r="M6" s="14">
        <f t="shared" si="2"/>
        <v>0.60000000000015596</v>
      </c>
      <c r="N6" s="14">
        <f t="shared" si="3"/>
        <v>20.000000000005201</v>
      </c>
      <c r="O6" s="12">
        <v>8.08</v>
      </c>
      <c r="P6" s="12">
        <v>0.20399999999999999</v>
      </c>
      <c r="Q6" s="16">
        <v>45051.375</v>
      </c>
      <c r="R6" s="12"/>
      <c r="S6" s="12" t="s">
        <v>75</v>
      </c>
      <c r="T6" s="12" t="b">
        <f t="shared" si="0"/>
        <v>0</v>
      </c>
      <c r="U6" s="12" t="str">
        <f t="shared" si="1"/>
        <v/>
      </c>
      <c r="V6" s="12"/>
    </row>
    <row r="7" spans="1:22">
      <c r="A7" s="12" t="s">
        <v>81</v>
      </c>
      <c r="B7" s="12">
        <v>1</v>
      </c>
      <c r="C7" s="12">
        <v>43</v>
      </c>
      <c r="D7" s="12" t="s">
        <v>83</v>
      </c>
      <c r="E7" s="12" t="b">
        <v>0</v>
      </c>
      <c r="F7" s="13">
        <v>45050</v>
      </c>
      <c r="G7" s="13">
        <v>45055</v>
      </c>
      <c r="H7" s="13">
        <v>45056</v>
      </c>
      <c r="I7" s="12">
        <v>30</v>
      </c>
      <c r="J7">
        <v>1.2141</v>
      </c>
      <c r="K7">
        <v>1.2178</v>
      </c>
      <c r="M7" s="14">
        <f t="shared" si="2"/>
        <v>3.7000000000000366</v>
      </c>
      <c r="N7" s="14">
        <f t="shared" si="3"/>
        <v>123.33333333333455</v>
      </c>
      <c r="O7" s="12">
        <v>7.88</v>
      </c>
      <c r="P7" s="12">
        <v>0.20300000000000001</v>
      </c>
      <c r="Q7" s="16">
        <v>45051.375</v>
      </c>
      <c r="S7" s="12" t="s">
        <v>75</v>
      </c>
      <c r="T7" s="12" t="b">
        <f t="shared" si="0"/>
        <v>0</v>
      </c>
      <c r="U7" s="12" t="str">
        <f t="shared" si="1"/>
        <v/>
      </c>
    </row>
    <row r="8" spans="1:22">
      <c r="A8" s="12" t="s">
        <v>81</v>
      </c>
      <c r="B8" s="12">
        <v>1</v>
      </c>
      <c r="C8" s="12">
        <v>44</v>
      </c>
      <c r="D8" s="12" t="s">
        <v>84</v>
      </c>
      <c r="E8" t="b">
        <v>0</v>
      </c>
      <c r="F8" s="13">
        <v>45050</v>
      </c>
      <c r="G8" s="13">
        <v>45055</v>
      </c>
      <c r="H8" s="13">
        <v>45056</v>
      </c>
      <c r="I8" s="12">
        <v>30</v>
      </c>
      <c r="J8">
        <v>1.2136</v>
      </c>
      <c r="K8">
        <v>1.2139</v>
      </c>
      <c r="M8" s="14">
        <f t="shared" si="2"/>
        <v>0.29999999999996696</v>
      </c>
      <c r="N8" s="14">
        <f t="shared" si="3"/>
        <v>9.9999999999988987</v>
      </c>
      <c r="O8" s="12">
        <v>6.88</v>
      </c>
      <c r="P8" s="12">
        <v>7.9000000000000001E-2</v>
      </c>
      <c r="Q8" s="16">
        <v>45056.5</v>
      </c>
      <c r="S8" s="12" t="s">
        <v>75</v>
      </c>
      <c r="T8" s="12" t="b">
        <f t="shared" si="0"/>
        <v>0</v>
      </c>
      <c r="U8" s="12" t="str">
        <f t="shared" si="1"/>
        <v/>
      </c>
      <c r="V8" s="12" t="s">
        <v>85</v>
      </c>
    </row>
    <row r="9" spans="1:22">
      <c r="A9" s="12" t="s">
        <v>81</v>
      </c>
      <c r="B9" s="12">
        <v>1</v>
      </c>
      <c r="C9">
        <v>45</v>
      </c>
      <c r="D9" s="12" t="s">
        <v>86</v>
      </c>
      <c r="E9" t="b">
        <v>0</v>
      </c>
      <c r="F9" s="13">
        <v>45050</v>
      </c>
      <c r="G9" s="13">
        <v>45055</v>
      </c>
      <c r="H9" s="13">
        <v>45056</v>
      </c>
      <c r="I9" s="12">
        <v>30</v>
      </c>
      <c r="J9">
        <v>1.1978</v>
      </c>
      <c r="K9">
        <v>1.1979</v>
      </c>
      <c r="M9" s="14">
        <f t="shared" si="2"/>
        <v>9.9999999999988987E-2</v>
      </c>
      <c r="N9" s="14">
        <f t="shared" si="3"/>
        <v>3.3333333333329662</v>
      </c>
      <c r="O9" s="12">
        <v>6.74</v>
      </c>
      <c r="P9" s="12">
        <v>0.125</v>
      </c>
      <c r="Q9" s="16">
        <v>45056.5</v>
      </c>
      <c r="S9" s="12" t="s">
        <v>75</v>
      </c>
      <c r="T9" s="12" t="b">
        <f t="shared" si="0"/>
        <v>0</v>
      </c>
      <c r="U9" s="12" t="str">
        <f t="shared" si="1"/>
        <v/>
      </c>
      <c r="V9" s="12" t="s">
        <v>85</v>
      </c>
    </row>
    <row r="10" spans="1:22">
      <c r="A10" s="12" t="s">
        <v>81</v>
      </c>
      <c r="B10" s="12">
        <v>2</v>
      </c>
      <c r="C10">
        <v>10</v>
      </c>
      <c r="D10" s="12" t="s">
        <v>87</v>
      </c>
      <c r="E10" t="b">
        <v>0</v>
      </c>
      <c r="F10" s="13">
        <v>45050</v>
      </c>
      <c r="G10" s="13">
        <v>45055</v>
      </c>
      <c r="H10" s="13">
        <v>45056</v>
      </c>
      <c r="I10" s="12">
        <v>30</v>
      </c>
      <c r="J10">
        <v>1.2061999999999999</v>
      </c>
      <c r="K10">
        <v>1.2094</v>
      </c>
      <c r="M10" s="14">
        <f t="shared" si="2"/>
        <v>3.2000000000000917</v>
      </c>
      <c r="N10" s="14">
        <f t="shared" si="3"/>
        <v>106.66666666666973</v>
      </c>
      <c r="O10" s="12">
        <v>7.74</v>
      </c>
      <c r="P10" s="12">
        <v>7.5999999999999998E-2</v>
      </c>
      <c r="Q10" s="16">
        <v>45056.5</v>
      </c>
      <c r="S10" s="12" t="s">
        <v>75</v>
      </c>
      <c r="T10" s="12" t="b">
        <f t="shared" si="0"/>
        <v>0</v>
      </c>
      <c r="U10" s="12" t="str">
        <f t="shared" si="1"/>
        <v/>
      </c>
      <c r="V10" s="12" t="s">
        <v>85</v>
      </c>
    </row>
    <row r="11" spans="1:22">
      <c r="A11" s="12" t="s">
        <v>81</v>
      </c>
      <c r="B11" s="12">
        <v>2</v>
      </c>
      <c r="C11">
        <v>11</v>
      </c>
      <c r="D11" s="12" t="s">
        <v>88</v>
      </c>
      <c r="E11" t="b">
        <v>0</v>
      </c>
      <c r="F11" s="13">
        <v>45050</v>
      </c>
      <c r="G11" s="13">
        <v>45055</v>
      </c>
      <c r="H11" s="13">
        <v>45056</v>
      </c>
      <c r="I11" s="12">
        <v>30</v>
      </c>
      <c r="J11">
        <v>1.2298</v>
      </c>
      <c r="K11">
        <v>1.2301</v>
      </c>
      <c r="M11" s="14">
        <f t="shared" si="2"/>
        <v>0.29999999999996696</v>
      </c>
      <c r="N11" s="14">
        <f t="shared" si="3"/>
        <v>9.9999999999988987</v>
      </c>
      <c r="O11" s="12">
        <v>8.01</v>
      </c>
      <c r="P11" s="12">
        <v>0.47</v>
      </c>
      <c r="Q11" s="16">
        <v>45056.5</v>
      </c>
      <c r="S11" s="12" t="s">
        <v>75</v>
      </c>
      <c r="T11" s="12" t="b">
        <f t="shared" si="0"/>
        <v>0</v>
      </c>
      <c r="U11" s="12" t="str">
        <f t="shared" si="1"/>
        <v/>
      </c>
      <c r="V11" s="12"/>
    </row>
    <row r="12" spans="1:22">
      <c r="A12" s="12" t="s">
        <v>81</v>
      </c>
      <c r="B12" s="12">
        <v>2</v>
      </c>
      <c r="C12">
        <v>12</v>
      </c>
      <c r="D12" s="12" t="s">
        <v>89</v>
      </c>
      <c r="E12" t="b">
        <v>0</v>
      </c>
      <c r="F12" s="13">
        <v>45050</v>
      </c>
      <c r="G12" s="13">
        <v>45055</v>
      </c>
      <c r="H12" s="13">
        <v>45056</v>
      </c>
      <c r="I12" s="12">
        <v>30</v>
      </c>
      <c r="J12">
        <v>1.2030000000000001</v>
      </c>
      <c r="K12">
        <v>1.2055</v>
      </c>
      <c r="M12" s="14">
        <f t="shared" si="2"/>
        <v>2.4999999999999467</v>
      </c>
      <c r="N12" s="14">
        <f t="shared" si="3"/>
        <v>83.333333333331566</v>
      </c>
      <c r="O12" s="12">
        <v>8.3000000000000007</v>
      </c>
      <c r="P12" s="12">
        <v>0.41399999999999998</v>
      </c>
      <c r="Q12" s="16">
        <v>45056.5</v>
      </c>
      <c r="S12" s="12" t="s">
        <v>75</v>
      </c>
      <c r="T12" s="12" t="b">
        <f t="shared" si="0"/>
        <v>0</v>
      </c>
      <c r="U12" s="12" t="str">
        <f t="shared" si="1"/>
        <v/>
      </c>
    </row>
    <row r="13" spans="1:22">
      <c r="A13" s="12" t="s">
        <v>81</v>
      </c>
      <c r="B13" s="12">
        <v>2</v>
      </c>
      <c r="C13">
        <v>13</v>
      </c>
      <c r="D13" s="12" t="s">
        <v>90</v>
      </c>
      <c r="E13" t="b">
        <v>0</v>
      </c>
      <c r="F13" s="13">
        <v>45050</v>
      </c>
      <c r="G13" s="13">
        <v>45055</v>
      </c>
      <c r="H13" s="13">
        <v>45056</v>
      </c>
      <c r="I13" s="12">
        <v>30</v>
      </c>
      <c r="J13">
        <v>1.2184999999999999</v>
      </c>
      <c r="K13">
        <v>1.2212000000000001</v>
      </c>
      <c r="M13" s="14">
        <f t="shared" si="2"/>
        <v>2.7000000000001467</v>
      </c>
      <c r="N13" s="14">
        <f t="shared" si="3"/>
        <v>90.000000000004889</v>
      </c>
      <c r="O13" s="12">
        <v>7.9</v>
      </c>
      <c r="P13" s="12">
        <v>0.14099999999999999</v>
      </c>
      <c r="Q13" s="16">
        <v>45056.5</v>
      </c>
      <c r="S13" s="12" t="s">
        <v>75</v>
      </c>
      <c r="T13" s="12" t="b">
        <f t="shared" si="0"/>
        <v>0</v>
      </c>
      <c r="U13" s="12" t="str">
        <f t="shared" si="1"/>
        <v/>
      </c>
    </row>
    <row r="14" spans="1:22">
      <c r="A14" s="12" t="s">
        <v>81</v>
      </c>
      <c r="B14" s="12">
        <v>2</v>
      </c>
      <c r="C14">
        <v>14</v>
      </c>
      <c r="D14" s="12" t="s">
        <v>91</v>
      </c>
      <c r="E14" t="b">
        <v>0</v>
      </c>
      <c r="F14" s="13">
        <v>45050</v>
      </c>
      <c r="G14" s="13">
        <v>45055</v>
      </c>
      <c r="H14" s="13">
        <v>45056</v>
      </c>
      <c r="I14" s="12">
        <v>30</v>
      </c>
      <c r="J14">
        <v>1.2232000000000001</v>
      </c>
      <c r="K14">
        <v>1.2237</v>
      </c>
      <c r="M14" s="14">
        <f t="shared" si="2"/>
        <v>0.49999999999994493</v>
      </c>
      <c r="N14" s="14">
        <f t="shared" si="3"/>
        <v>16.666666666664831</v>
      </c>
      <c r="O14" s="12">
        <v>8.51</v>
      </c>
      <c r="P14" s="12">
        <v>0.41499999999999998</v>
      </c>
      <c r="Q14" s="16">
        <v>45056.5</v>
      </c>
      <c r="S14" s="12" t="s">
        <v>75</v>
      </c>
      <c r="T14" s="12" t="b">
        <f t="shared" si="0"/>
        <v>0</v>
      </c>
      <c r="U14" s="12" t="str">
        <f t="shared" si="1"/>
        <v/>
      </c>
    </row>
    <row r="15" spans="1:22">
      <c r="A15" s="12" t="s">
        <v>81</v>
      </c>
      <c r="B15" s="12">
        <v>2</v>
      </c>
      <c r="C15">
        <v>15</v>
      </c>
      <c r="D15" s="12" t="s">
        <v>92</v>
      </c>
      <c r="E15" t="b">
        <v>0</v>
      </c>
      <c r="F15" s="13">
        <v>45050</v>
      </c>
      <c r="G15" s="13">
        <v>45055</v>
      </c>
      <c r="H15" s="13">
        <v>45056</v>
      </c>
      <c r="I15" s="12">
        <v>30</v>
      </c>
      <c r="J15">
        <v>1.2027000000000001</v>
      </c>
      <c r="K15">
        <v>1.2044999999999999</v>
      </c>
      <c r="M15" s="14">
        <f t="shared" si="2"/>
        <v>1.7999999999998018</v>
      </c>
      <c r="N15" s="14">
        <f t="shared" si="3"/>
        <v>59.999999999993392</v>
      </c>
      <c r="O15" s="12">
        <v>8.31</v>
      </c>
      <c r="P15" s="12">
        <v>0.32600000000000001</v>
      </c>
      <c r="Q15" s="16">
        <v>45056.5</v>
      </c>
      <c r="S15" s="12" t="s">
        <v>75</v>
      </c>
      <c r="T15" s="12" t="b">
        <f t="shared" si="0"/>
        <v>0</v>
      </c>
      <c r="U15" s="12" t="str">
        <f t="shared" si="1"/>
        <v/>
      </c>
    </row>
    <row r="16" spans="1:22">
      <c r="B16" s="12">
        <v>2</v>
      </c>
      <c r="C16">
        <v>16</v>
      </c>
      <c r="D16" t="s">
        <v>74</v>
      </c>
      <c r="F16" s="6">
        <v>45055</v>
      </c>
      <c r="G16" s="13">
        <v>45055</v>
      </c>
      <c r="H16" s="13">
        <v>45056</v>
      </c>
      <c r="I16" s="12">
        <v>30</v>
      </c>
      <c r="J16">
        <v>1.2168000000000001</v>
      </c>
      <c r="K16">
        <v>1.2198</v>
      </c>
      <c r="M16" s="14">
        <f t="shared" si="2"/>
        <v>2.9999999999998916</v>
      </c>
      <c r="N16" s="14">
        <f t="shared" si="3"/>
        <v>99.99999999999639</v>
      </c>
      <c r="S16" s="12" t="s">
        <v>75</v>
      </c>
      <c r="T16" s="12" t="b">
        <f t="shared" si="0"/>
        <v>0</v>
      </c>
      <c r="U16" s="12" t="str">
        <f t="shared" si="1"/>
        <v>Good</v>
      </c>
    </row>
    <row r="17" spans="1:22">
      <c r="B17" s="12">
        <v>2</v>
      </c>
      <c r="C17">
        <v>17</v>
      </c>
      <c r="D17" t="s">
        <v>76</v>
      </c>
      <c r="E17" s="6"/>
      <c r="F17" s="6">
        <v>45055</v>
      </c>
      <c r="G17" s="13">
        <v>45055</v>
      </c>
      <c r="H17" s="13">
        <v>45056</v>
      </c>
      <c r="I17" s="12">
        <v>30</v>
      </c>
      <c r="J17">
        <v>1.2050000000000001</v>
      </c>
      <c r="K17">
        <v>1.2050000000000001</v>
      </c>
      <c r="M17" s="14">
        <f t="shared" si="2"/>
        <v>0</v>
      </c>
      <c r="N17" s="14">
        <f t="shared" si="3"/>
        <v>0</v>
      </c>
      <c r="S17" s="12" t="s">
        <v>93</v>
      </c>
      <c r="T17" s="12" t="b">
        <f t="shared" si="0"/>
        <v>0</v>
      </c>
      <c r="U17" s="12" t="str">
        <f t="shared" si="1"/>
        <v>Good</v>
      </c>
    </row>
    <row r="18" spans="1:22">
      <c r="B18" s="12">
        <v>3</v>
      </c>
      <c r="C18">
        <v>39</v>
      </c>
      <c r="D18" t="s">
        <v>74</v>
      </c>
      <c r="F18" s="6">
        <v>45067</v>
      </c>
      <c r="G18" s="6">
        <v>45067</v>
      </c>
      <c r="H18" s="6">
        <v>45068</v>
      </c>
      <c r="I18" s="12">
        <v>30</v>
      </c>
      <c r="J18">
        <v>1.2015</v>
      </c>
      <c r="K18">
        <v>1.2044999999999999</v>
      </c>
      <c r="M18" s="14">
        <f t="shared" ref="M18:M23" si="4">(SMALL(K18:L18,1)-J18)*1000</f>
        <v>2.9999999999998916</v>
      </c>
      <c r="N18" s="14">
        <f t="shared" ref="N18:N23" si="5">M18/(I18/1000)</f>
        <v>99.99999999999639</v>
      </c>
      <c r="S18" s="12" t="s">
        <v>93</v>
      </c>
      <c r="T18" s="12" t="b">
        <f t="shared" si="0"/>
        <v>0</v>
      </c>
      <c r="U18" s="12" t="str">
        <f t="shared" si="1"/>
        <v>Good</v>
      </c>
    </row>
    <row r="19" spans="1:22">
      <c r="B19" s="12">
        <v>3</v>
      </c>
      <c r="C19">
        <v>40</v>
      </c>
      <c r="D19" t="s">
        <v>76</v>
      </c>
      <c r="F19" s="6">
        <v>45067</v>
      </c>
      <c r="G19" s="6">
        <v>45067</v>
      </c>
      <c r="H19" s="6">
        <v>45068</v>
      </c>
      <c r="I19" s="12">
        <v>30</v>
      </c>
      <c r="J19">
        <v>1.1976</v>
      </c>
      <c r="K19">
        <v>1.1976</v>
      </c>
      <c r="M19" s="14">
        <f t="shared" si="4"/>
        <v>0</v>
      </c>
      <c r="N19" s="14">
        <f t="shared" si="5"/>
        <v>0</v>
      </c>
      <c r="S19" s="12" t="s">
        <v>93</v>
      </c>
      <c r="T19" s="12" t="b">
        <f t="shared" si="0"/>
        <v>0</v>
      </c>
      <c r="U19" s="12" t="str">
        <f t="shared" si="1"/>
        <v>Good</v>
      </c>
    </row>
    <row r="20" spans="1:22">
      <c r="A20" t="s">
        <v>94</v>
      </c>
      <c r="B20" s="12">
        <v>3</v>
      </c>
      <c r="C20">
        <v>41</v>
      </c>
      <c r="D20" t="s">
        <v>95</v>
      </c>
      <c r="E20" t="b">
        <v>0</v>
      </c>
      <c r="F20" s="6">
        <v>45058</v>
      </c>
      <c r="G20" s="6">
        <v>45067</v>
      </c>
      <c r="H20" s="6">
        <v>45068</v>
      </c>
      <c r="I20" s="12">
        <v>30</v>
      </c>
      <c r="J20">
        <v>1.2291000000000001</v>
      </c>
      <c r="K20">
        <v>1.3428</v>
      </c>
      <c r="M20" s="14">
        <f t="shared" si="4"/>
        <v>113.69999999999992</v>
      </c>
      <c r="N20" s="14">
        <f t="shared" si="5"/>
        <v>3789.9999999999973</v>
      </c>
      <c r="O20" s="12">
        <v>8.09</v>
      </c>
      <c r="P20" s="12">
        <v>0.1099</v>
      </c>
      <c r="Q20" s="16">
        <v>45058.583333333336</v>
      </c>
      <c r="S20" s="12" t="s">
        <v>93</v>
      </c>
      <c r="T20" s="12" t="b">
        <f t="shared" si="0"/>
        <v>1</v>
      </c>
      <c r="U20" s="12" t="str">
        <f t="shared" si="1"/>
        <v/>
      </c>
      <c r="V20" t="s">
        <v>96</v>
      </c>
    </row>
    <row r="21" spans="1:22">
      <c r="A21" t="s">
        <v>94</v>
      </c>
      <c r="B21" s="12">
        <v>3</v>
      </c>
      <c r="C21">
        <v>42</v>
      </c>
      <c r="D21" t="s">
        <v>97</v>
      </c>
      <c r="E21" t="b">
        <v>0</v>
      </c>
      <c r="F21" s="6">
        <v>45058</v>
      </c>
      <c r="G21" s="6">
        <v>45067</v>
      </c>
      <c r="H21" s="6">
        <v>45068</v>
      </c>
      <c r="I21" s="12">
        <v>30</v>
      </c>
      <c r="J21">
        <v>1.2322</v>
      </c>
      <c r="K21">
        <v>1.3208</v>
      </c>
      <c r="M21" s="14">
        <f t="shared" si="4"/>
        <v>88.600000000000009</v>
      </c>
      <c r="N21" s="14">
        <f t="shared" si="5"/>
        <v>2953.3333333333339</v>
      </c>
      <c r="O21" s="12">
        <v>8.2100000000000009</v>
      </c>
      <c r="P21" s="12">
        <v>0.10580000000000001</v>
      </c>
      <c r="Q21" s="16">
        <v>45058.583333333336</v>
      </c>
      <c r="S21" s="12" t="s">
        <v>93</v>
      </c>
      <c r="T21" s="12" t="b">
        <f t="shared" si="0"/>
        <v>1</v>
      </c>
      <c r="U21" s="12" t="str">
        <f t="shared" si="1"/>
        <v/>
      </c>
      <c r="V21" t="s">
        <v>98</v>
      </c>
    </row>
    <row r="22" spans="1:22">
      <c r="A22" t="s">
        <v>99</v>
      </c>
      <c r="B22" s="12">
        <v>3</v>
      </c>
      <c r="C22">
        <v>44</v>
      </c>
      <c r="D22" t="s">
        <v>100</v>
      </c>
      <c r="E22" t="b">
        <v>0</v>
      </c>
      <c r="F22" s="6">
        <v>45058</v>
      </c>
      <c r="G22" s="6">
        <v>45067</v>
      </c>
      <c r="H22" s="6">
        <v>45068</v>
      </c>
      <c r="I22" s="12">
        <v>30</v>
      </c>
      <c r="J22">
        <v>1.2146999999999999</v>
      </c>
      <c r="K22">
        <v>1.2158</v>
      </c>
      <c r="M22" s="14">
        <f t="shared" si="4"/>
        <v>1.1000000000001009</v>
      </c>
      <c r="N22" s="14">
        <f t="shared" si="5"/>
        <v>36.666666666670032</v>
      </c>
      <c r="O22" s="12">
        <v>8.33</v>
      </c>
      <c r="P22" s="12">
        <v>0.1348</v>
      </c>
      <c r="Q22" s="16">
        <v>45068.510416666664</v>
      </c>
      <c r="S22" s="12" t="s">
        <v>93</v>
      </c>
      <c r="T22" s="12" t="b">
        <f t="shared" si="0"/>
        <v>1</v>
      </c>
      <c r="U22" s="12" t="str">
        <f t="shared" si="1"/>
        <v/>
      </c>
      <c r="V22" t="s">
        <v>101</v>
      </c>
    </row>
    <row r="23" spans="1:22">
      <c r="A23" t="s">
        <v>99</v>
      </c>
      <c r="B23" s="12">
        <v>3</v>
      </c>
      <c r="C23">
        <v>45</v>
      </c>
      <c r="D23" t="s">
        <v>102</v>
      </c>
      <c r="E23" t="b">
        <v>0</v>
      </c>
      <c r="F23" s="6">
        <v>45058</v>
      </c>
      <c r="G23" s="6">
        <v>45067</v>
      </c>
      <c r="H23" s="6">
        <v>45068</v>
      </c>
      <c r="I23" s="12">
        <v>30</v>
      </c>
      <c r="J23">
        <v>1.1921999999999999</v>
      </c>
      <c r="K23">
        <v>1.1929000000000001</v>
      </c>
      <c r="M23" s="14">
        <f t="shared" si="4"/>
        <v>0.70000000000014495</v>
      </c>
      <c r="N23" s="14">
        <f t="shared" si="5"/>
        <v>23.333333333338167</v>
      </c>
      <c r="O23" s="12">
        <v>8.35</v>
      </c>
      <c r="P23" s="12">
        <v>0.1346</v>
      </c>
      <c r="Q23" s="16">
        <v>45069.510416666664</v>
      </c>
      <c r="S23" s="12" t="s">
        <v>93</v>
      </c>
      <c r="T23" s="12" t="b">
        <f t="shared" si="0"/>
        <v>1</v>
      </c>
      <c r="U23" s="12" t="str">
        <f t="shared" si="1"/>
        <v/>
      </c>
      <c r="V23" t="s">
        <v>101</v>
      </c>
    </row>
    <row r="24" spans="1:22">
      <c r="B24" s="12">
        <v>3</v>
      </c>
      <c r="C24">
        <v>116</v>
      </c>
      <c r="D24" t="s">
        <v>74</v>
      </c>
      <c r="F24" s="6">
        <v>45070</v>
      </c>
      <c r="G24" s="6">
        <v>45070</v>
      </c>
      <c r="H24" s="6">
        <v>45071</v>
      </c>
      <c r="I24" s="12">
        <v>30</v>
      </c>
      <c r="J24">
        <v>1.1944999999999999</v>
      </c>
      <c r="K24">
        <v>1.1975</v>
      </c>
      <c r="M24" s="14">
        <f t="shared" ref="M24:M66" si="6">(SMALL(K24:L24,1)-J24)*1000</f>
        <v>3.0000000000001137</v>
      </c>
      <c r="N24" s="14">
        <f t="shared" ref="N24:N43" si="7">M24/(I24/1000)</f>
        <v>100.00000000000379</v>
      </c>
      <c r="S24" s="12" t="s">
        <v>93</v>
      </c>
      <c r="T24" s="12" t="b">
        <f t="shared" si="0"/>
        <v>0</v>
      </c>
      <c r="U24" s="12" t="str">
        <f t="shared" si="1"/>
        <v>Good</v>
      </c>
    </row>
    <row r="25" spans="1:22">
      <c r="B25" s="12">
        <v>3</v>
      </c>
      <c r="C25">
        <v>117</v>
      </c>
      <c r="D25" t="s">
        <v>76</v>
      </c>
      <c r="F25" s="6">
        <v>45070</v>
      </c>
      <c r="G25" s="6">
        <v>45070</v>
      </c>
      <c r="H25" s="6">
        <v>45071</v>
      </c>
      <c r="I25" s="12">
        <v>30</v>
      </c>
      <c r="J25">
        <v>1.2125999999999999</v>
      </c>
      <c r="K25">
        <v>1.2124999999999999</v>
      </c>
      <c r="M25" s="14">
        <f t="shared" si="6"/>
        <v>-9.9999999999988987E-2</v>
      </c>
      <c r="N25" s="14">
        <f t="shared" si="7"/>
        <v>-3.3333333333329662</v>
      </c>
      <c r="S25" s="12" t="s">
        <v>93</v>
      </c>
      <c r="T25" s="12" t="b">
        <f t="shared" si="0"/>
        <v>0</v>
      </c>
      <c r="U25" s="12" t="str">
        <f t="shared" si="1"/>
        <v/>
      </c>
    </row>
    <row r="26" spans="1:22">
      <c r="B26" s="12">
        <v>4</v>
      </c>
      <c r="C26">
        <v>2</v>
      </c>
      <c r="D26" t="s">
        <v>76</v>
      </c>
      <c r="F26" s="6">
        <v>45081</v>
      </c>
      <c r="G26" s="6">
        <v>45081</v>
      </c>
      <c r="H26" s="6">
        <v>45085</v>
      </c>
      <c r="I26" s="12">
        <v>30</v>
      </c>
      <c r="J26">
        <v>1.2258</v>
      </c>
      <c r="K26">
        <v>1.2258</v>
      </c>
      <c r="M26" s="14">
        <f t="shared" si="6"/>
        <v>0</v>
      </c>
      <c r="N26" s="14">
        <f t="shared" si="7"/>
        <v>0</v>
      </c>
      <c r="S26" s="12" t="s">
        <v>93</v>
      </c>
      <c r="T26" s="12" t="b">
        <f t="shared" si="0"/>
        <v>0</v>
      </c>
      <c r="U26" s="12" t="str">
        <f t="shared" si="1"/>
        <v>Good</v>
      </c>
    </row>
    <row r="27" spans="1:22">
      <c r="B27" s="12">
        <v>4</v>
      </c>
      <c r="C27">
        <v>3</v>
      </c>
      <c r="D27" t="s">
        <v>74</v>
      </c>
      <c r="E27" t="b">
        <v>0</v>
      </c>
      <c r="F27" s="6">
        <v>45081</v>
      </c>
      <c r="G27" s="6">
        <v>45081</v>
      </c>
      <c r="H27" s="6">
        <v>45085</v>
      </c>
      <c r="I27" s="12">
        <v>30</v>
      </c>
      <c r="J27">
        <v>1.2114</v>
      </c>
      <c r="K27">
        <v>1.2143999999999999</v>
      </c>
      <c r="M27" s="14">
        <f t="shared" si="6"/>
        <v>2.9999999999998916</v>
      </c>
      <c r="N27" s="14">
        <f t="shared" si="7"/>
        <v>99.99999999999639</v>
      </c>
      <c r="S27" s="12" t="s">
        <v>93</v>
      </c>
      <c r="T27" s="12" t="b">
        <f t="shared" si="0"/>
        <v>0</v>
      </c>
      <c r="U27" s="12" t="str">
        <f t="shared" si="1"/>
        <v>Good</v>
      </c>
    </row>
    <row r="28" spans="1:22">
      <c r="A28" t="s">
        <v>81</v>
      </c>
      <c r="B28" s="12">
        <v>4</v>
      </c>
      <c r="C28">
        <v>4</v>
      </c>
      <c r="D28" t="s">
        <v>103</v>
      </c>
      <c r="E28" t="b">
        <v>0</v>
      </c>
      <c r="F28" s="6">
        <v>45078</v>
      </c>
      <c r="G28" s="6">
        <v>45081</v>
      </c>
      <c r="H28" s="6">
        <v>45085</v>
      </c>
      <c r="I28" s="12">
        <v>30</v>
      </c>
      <c r="J28">
        <v>1.2096</v>
      </c>
      <c r="K28">
        <v>1.2105999999999999</v>
      </c>
      <c r="M28" s="14">
        <f t="shared" si="6"/>
        <v>0.99999999999988987</v>
      </c>
      <c r="N28" s="14">
        <f t="shared" si="7"/>
        <v>33.333333333329662</v>
      </c>
      <c r="O28" s="12">
        <v>8.18</v>
      </c>
      <c r="P28" s="12">
        <v>0.41499999999999998</v>
      </c>
      <c r="Q28" s="16">
        <v>45082.486111111109</v>
      </c>
      <c r="S28" s="12" t="s">
        <v>104</v>
      </c>
      <c r="T28" s="12" t="b">
        <f t="shared" si="0"/>
        <v>0</v>
      </c>
      <c r="U28" s="12" t="str">
        <f t="shared" si="1"/>
        <v/>
      </c>
    </row>
    <row r="29" spans="1:22">
      <c r="A29" t="s">
        <v>81</v>
      </c>
      <c r="B29" s="12">
        <v>4</v>
      </c>
      <c r="C29">
        <v>5</v>
      </c>
      <c r="D29" t="s">
        <v>105</v>
      </c>
      <c r="E29" t="b">
        <v>0</v>
      </c>
      <c r="F29" s="6">
        <v>45078</v>
      </c>
      <c r="G29" s="6">
        <v>45081</v>
      </c>
      <c r="H29" s="6">
        <v>45085</v>
      </c>
      <c r="I29" s="12">
        <v>30</v>
      </c>
      <c r="J29">
        <v>1.2133</v>
      </c>
      <c r="K29">
        <v>1.2145999999999999</v>
      </c>
      <c r="M29" s="14">
        <f t="shared" si="6"/>
        <v>1.2999999999998568</v>
      </c>
      <c r="N29" s="14">
        <f t="shared" si="7"/>
        <v>43.333333333328561</v>
      </c>
      <c r="O29" s="12">
        <v>8.15</v>
      </c>
      <c r="P29" s="12">
        <v>0.41399999999999998</v>
      </c>
      <c r="Q29" s="16">
        <v>45082.486111111109</v>
      </c>
      <c r="S29" s="12" t="s">
        <v>104</v>
      </c>
      <c r="T29" s="12" t="b">
        <f t="shared" si="0"/>
        <v>0</v>
      </c>
      <c r="U29" s="12" t="str">
        <f t="shared" si="1"/>
        <v/>
      </c>
    </row>
    <row r="30" spans="1:22">
      <c r="A30" t="s">
        <v>81</v>
      </c>
      <c r="B30" s="12">
        <v>4</v>
      </c>
      <c r="C30">
        <v>6</v>
      </c>
      <c r="D30" t="s">
        <v>106</v>
      </c>
      <c r="E30" t="b">
        <v>0</v>
      </c>
      <c r="F30" s="6">
        <v>45078</v>
      </c>
      <c r="G30" s="6">
        <v>45081</v>
      </c>
      <c r="H30" s="6">
        <v>45085</v>
      </c>
      <c r="I30" s="12">
        <v>30</v>
      </c>
      <c r="J30">
        <v>1.2211000000000001</v>
      </c>
      <c r="K30">
        <v>1.2218</v>
      </c>
      <c r="M30" s="14">
        <f t="shared" si="6"/>
        <v>0.69999999999992291</v>
      </c>
      <c r="N30" s="14">
        <f t="shared" si="7"/>
        <v>23.333333333330764</v>
      </c>
      <c r="O30" s="12">
        <v>8.25</v>
      </c>
      <c r="P30" s="12">
        <v>0.33100000000000002</v>
      </c>
      <c r="Q30" s="16">
        <v>45082.486111053244</v>
      </c>
      <c r="S30" s="12" t="s">
        <v>104</v>
      </c>
      <c r="T30" s="12" t="b">
        <f t="shared" si="0"/>
        <v>0</v>
      </c>
      <c r="U30" s="12" t="str">
        <f t="shared" si="1"/>
        <v/>
      </c>
    </row>
    <row r="31" spans="1:22">
      <c r="A31" t="s">
        <v>81</v>
      </c>
      <c r="B31" s="12">
        <v>4</v>
      </c>
      <c r="C31">
        <v>7</v>
      </c>
      <c r="D31" t="s">
        <v>107</v>
      </c>
      <c r="E31" t="b">
        <v>0</v>
      </c>
      <c r="F31" s="6">
        <v>45078</v>
      </c>
      <c r="G31" s="6">
        <v>45081</v>
      </c>
      <c r="H31" s="6">
        <v>45085</v>
      </c>
      <c r="I31" s="12">
        <v>30</v>
      </c>
      <c r="J31">
        <v>1.2148000000000001</v>
      </c>
      <c r="K31">
        <v>1.2156</v>
      </c>
      <c r="M31" s="14">
        <f t="shared" si="6"/>
        <v>0.79999999999991189</v>
      </c>
      <c r="N31" s="14">
        <f t="shared" si="7"/>
        <v>26.66666666666373</v>
      </c>
      <c r="O31" s="12">
        <v>8.24</v>
      </c>
      <c r="P31" s="12">
        <v>0.33200000000000002</v>
      </c>
      <c r="Q31" s="16">
        <v>45082.486111053244</v>
      </c>
      <c r="S31" s="12" t="s">
        <v>104</v>
      </c>
      <c r="T31" s="12" t="b">
        <f t="shared" si="0"/>
        <v>0</v>
      </c>
      <c r="U31" s="12" t="str">
        <f t="shared" si="1"/>
        <v/>
      </c>
    </row>
    <row r="32" spans="1:22">
      <c r="A32" t="s">
        <v>81</v>
      </c>
      <c r="B32" s="12">
        <v>4</v>
      </c>
      <c r="C32">
        <v>8</v>
      </c>
      <c r="D32" t="s">
        <v>108</v>
      </c>
      <c r="E32" t="b">
        <v>0</v>
      </c>
      <c r="F32" s="6">
        <v>45078</v>
      </c>
      <c r="G32" s="6">
        <v>45081</v>
      </c>
      <c r="H32" s="6">
        <v>45085</v>
      </c>
      <c r="I32" s="12">
        <v>30</v>
      </c>
      <c r="J32">
        <v>1.2181999999999999</v>
      </c>
      <c r="K32">
        <v>1.2184999999999999</v>
      </c>
      <c r="M32" s="14">
        <f t="shared" si="6"/>
        <v>0.29999999999996696</v>
      </c>
      <c r="N32" s="14">
        <f t="shared" si="7"/>
        <v>9.9999999999988987</v>
      </c>
      <c r="O32" s="12">
        <v>8.36</v>
      </c>
      <c r="P32" s="12">
        <v>0.38800000000000001</v>
      </c>
      <c r="Q32" s="16">
        <v>45082.486111053244</v>
      </c>
      <c r="S32" s="12" t="s">
        <v>104</v>
      </c>
      <c r="T32" s="12" t="b">
        <f t="shared" si="0"/>
        <v>0</v>
      </c>
      <c r="U32" s="12" t="str">
        <f t="shared" si="1"/>
        <v/>
      </c>
    </row>
    <row r="33" spans="1:22">
      <c r="A33" t="s">
        <v>81</v>
      </c>
      <c r="B33" s="12">
        <v>4</v>
      </c>
      <c r="C33">
        <v>9</v>
      </c>
      <c r="D33" t="s">
        <v>109</v>
      </c>
      <c r="E33" t="b">
        <v>0</v>
      </c>
      <c r="F33" s="6">
        <v>45078</v>
      </c>
      <c r="G33" s="6">
        <v>45081</v>
      </c>
      <c r="H33" s="6">
        <v>45085</v>
      </c>
      <c r="I33" s="12">
        <v>30</v>
      </c>
      <c r="J33">
        <v>1.2131000000000001</v>
      </c>
      <c r="K33">
        <v>1.2134</v>
      </c>
      <c r="M33" s="14">
        <f t="shared" si="6"/>
        <v>0.29999999999996696</v>
      </c>
      <c r="N33" s="14">
        <f t="shared" si="7"/>
        <v>9.9999999999988987</v>
      </c>
      <c r="O33" s="12">
        <v>8.3699999999999992</v>
      </c>
      <c r="P33" s="12">
        <v>0.38700000000000001</v>
      </c>
      <c r="Q33" s="16">
        <v>45082.486111053244</v>
      </c>
      <c r="S33" s="12" t="s">
        <v>104</v>
      </c>
      <c r="T33" s="12" t="b">
        <f t="shared" si="0"/>
        <v>0</v>
      </c>
      <c r="U33" s="12" t="str">
        <f t="shared" si="1"/>
        <v/>
      </c>
    </row>
    <row r="34" spans="1:22">
      <c r="A34" t="s">
        <v>81</v>
      </c>
      <c r="B34" s="12">
        <v>4</v>
      </c>
      <c r="C34">
        <v>10</v>
      </c>
      <c r="D34" t="s">
        <v>110</v>
      </c>
      <c r="E34" t="b">
        <v>0</v>
      </c>
      <c r="F34" s="6">
        <v>45078</v>
      </c>
      <c r="G34" s="6">
        <v>45081</v>
      </c>
      <c r="H34" s="6">
        <v>45085</v>
      </c>
      <c r="I34" s="12">
        <v>30</v>
      </c>
      <c r="J34">
        <v>1.2038</v>
      </c>
      <c r="K34">
        <v>1.2039</v>
      </c>
      <c r="M34" s="14">
        <f t="shared" si="6"/>
        <v>9.9999999999988987E-2</v>
      </c>
      <c r="N34" s="14">
        <f t="shared" si="7"/>
        <v>3.3333333333329662</v>
      </c>
      <c r="O34" s="12">
        <v>8.4700000000000006</v>
      </c>
      <c r="P34" s="12">
        <v>0.39</v>
      </c>
      <c r="Q34" s="16">
        <v>45082.486111053244</v>
      </c>
      <c r="S34" s="12" t="s">
        <v>104</v>
      </c>
      <c r="T34" s="12" t="b">
        <f t="shared" si="0"/>
        <v>0</v>
      </c>
      <c r="U34" s="12" t="str">
        <f t="shared" si="1"/>
        <v/>
      </c>
    </row>
    <row r="35" spans="1:22">
      <c r="B35" s="12">
        <v>4</v>
      </c>
      <c r="C35">
        <v>42</v>
      </c>
      <c r="D35" t="s">
        <v>74</v>
      </c>
      <c r="F35" s="6">
        <v>45081</v>
      </c>
      <c r="G35" s="6">
        <v>45081</v>
      </c>
      <c r="H35" s="6">
        <v>45085</v>
      </c>
      <c r="I35" s="12">
        <v>30</v>
      </c>
      <c r="J35">
        <v>1.2376</v>
      </c>
      <c r="K35">
        <v>1.2406999999999999</v>
      </c>
      <c r="M35" s="14">
        <f t="shared" si="6"/>
        <v>3.0999999999998806</v>
      </c>
      <c r="N35" s="14">
        <f t="shared" si="7"/>
        <v>103.33333333332936</v>
      </c>
      <c r="S35" s="12" t="s">
        <v>104</v>
      </c>
      <c r="T35" s="12" t="b">
        <f t="shared" si="0"/>
        <v>0</v>
      </c>
      <c r="U35" s="12" t="str">
        <f t="shared" si="1"/>
        <v>Good</v>
      </c>
    </row>
    <row r="36" spans="1:22">
      <c r="B36" s="12">
        <v>5</v>
      </c>
      <c r="C36">
        <v>43</v>
      </c>
      <c r="D36" t="s">
        <v>76</v>
      </c>
      <c r="F36" s="6">
        <v>45081</v>
      </c>
      <c r="G36" s="6">
        <v>45081</v>
      </c>
      <c r="H36" s="6">
        <v>45085</v>
      </c>
      <c r="I36" s="12">
        <v>30</v>
      </c>
      <c r="J36">
        <v>1.216</v>
      </c>
      <c r="K36">
        <v>1.216</v>
      </c>
      <c r="M36" s="14">
        <f t="shared" si="6"/>
        <v>0</v>
      </c>
      <c r="N36" s="14">
        <f t="shared" si="7"/>
        <v>0</v>
      </c>
      <c r="S36" s="12" t="s">
        <v>104</v>
      </c>
      <c r="T36" s="12" t="b">
        <f t="shared" si="0"/>
        <v>0</v>
      </c>
      <c r="U36" s="12" t="str">
        <f t="shared" si="1"/>
        <v>Good</v>
      </c>
    </row>
    <row r="37" spans="1:22">
      <c r="A37" t="s">
        <v>81</v>
      </c>
      <c r="B37" s="12">
        <v>5</v>
      </c>
      <c r="C37">
        <v>44</v>
      </c>
      <c r="D37" t="s">
        <v>111</v>
      </c>
      <c r="E37" t="b">
        <v>0</v>
      </c>
      <c r="F37" s="6">
        <v>45078</v>
      </c>
      <c r="G37" s="6">
        <v>45081</v>
      </c>
      <c r="H37" s="6">
        <v>45085</v>
      </c>
      <c r="I37" s="12">
        <v>30</v>
      </c>
      <c r="J37">
        <v>1.2197</v>
      </c>
      <c r="K37">
        <v>1.22</v>
      </c>
      <c r="M37" s="14">
        <f t="shared" si="6"/>
        <v>0.29999999999996696</v>
      </c>
      <c r="N37" s="14">
        <f t="shared" si="7"/>
        <v>9.9999999999988987</v>
      </c>
      <c r="O37" s="12">
        <v>8.42</v>
      </c>
      <c r="P37" s="12">
        <v>0.39</v>
      </c>
      <c r="Q37" s="16">
        <v>45082.486111053244</v>
      </c>
      <c r="S37" s="12" t="s">
        <v>104</v>
      </c>
      <c r="T37" s="12" t="b">
        <f t="shared" si="0"/>
        <v>0</v>
      </c>
      <c r="U37" s="12" t="str">
        <f t="shared" si="1"/>
        <v/>
      </c>
    </row>
    <row r="38" spans="1:22">
      <c r="A38" t="s">
        <v>81</v>
      </c>
      <c r="B38" s="12">
        <v>5</v>
      </c>
      <c r="C38">
        <v>45</v>
      </c>
      <c r="D38" t="s">
        <v>112</v>
      </c>
      <c r="E38" t="b">
        <v>0</v>
      </c>
      <c r="F38" s="6">
        <v>45078</v>
      </c>
      <c r="G38" s="6">
        <v>45081</v>
      </c>
      <c r="H38" s="6">
        <v>45085</v>
      </c>
      <c r="I38" s="12">
        <v>30</v>
      </c>
      <c r="J38">
        <v>1.1967000000000001</v>
      </c>
      <c r="K38">
        <v>1.1975</v>
      </c>
      <c r="M38" s="14">
        <f t="shared" si="6"/>
        <v>0.79999999999991189</v>
      </c>
      <c r="N38" s="14">
        <f t="shared" si="7"/>
        <v>26.66666666666373</v>
      </c>
      <c r="O38" s="12">
        <v>8.2200000000000006</v>
      </c>
      <c r="P38" s="12">
        <v>0.17599999999999999</v>
      </c>
      <c r="Q38" s="16">
        <v>45082.486111053244</v>
      </c>
      <c r="S38" s="12" t="s">
        <v>104</v>
      </c>
      <c r="T38" s="12" t="b">
        <f t="shared" si="0"/>
        <v>0</v>
      </c>
      <c r="U38" s="12" t="str">
        <f t="shared" si="1"/>
        <v/>
      </c>
    </row>
    <row r="39" spans="1:22">
      <c r="A39" t="s">
        <v>81</v>
      </c>
      <c r="B39" s="12">
        <v>5</v>
      </c>
      <c r="C39">
        <v>46</v>
      </c>
      <c r="D39" t="s">
        <v>113</v>
      </c>
      <c r="E39" t="b">
        <v>0</v>
      </c>
      <c r="F39" s="6">
        <v>45078</v>
      </c>
      <c r="G39" s="6">
        <v>45081</v>
      </c>
      <c r="H39" s="6">
        <v>45085</v>
      </c>
      <c r="I39" s="12">
        <v>30</v>
      </c>
      <c r="J39">
        <v>1.2123999999999999</v>
      </c>
      <c r="K39">
        <v>1.2132000000000001</v>
      </c>
      <c r="M39" s="14">
        <f t="shared" si="6"/>
        <v>0.80000000000013394</v>
      </c>
      <c r="N39" s="14">
        <f t="shared" si="7"/>
        <v>26.666666666671134</v>
      </c>
      <c r="O39" s="12">
        <v>8.1199999999999992</v>
      </c>
      <c r="P39" s="12">
        <v>0.154</v>
      </c>
      <c r="Q39" s="16">
        <v>45082.486111053244</v>
      </c>
      <c r="S39" s="12" t="s">
        <v>104</v>
      </c>
      <c r="T39" s="12" t="b">
        <f t="shared" si="0"/>
        <v>0</v>
      </c>
      <c r="U39" s="12" t="str">
        <f t="shared" si="1"/>
        <v/>
      </c>
    </row>
    <row r="40" spans="1:22">
      <c r="A40" t="s">
        <v>81</v>
      </c>
      <c r="B40" s="12">
        <v>5</v>
      </c>
      <c r="C40">
        <v>47</v>
      </c>
      <c r="D40" t="s">
        <v>114</v>
      </c>
      <c r="E40" t="b">
        <v>0</v>
      </c>
      <c r="F40" s="6">
        <v>45078</v>
      </c>
      <c r="G40" s="6">
        <v>45081</v>
      </c>
      <c r="H40" s="6">
        <v>45085</v>
      </c>
      <c r="I40" s="12">
        <v>30</v>
      </c>
      <c r="J40">
        <v>1.2065999999999999</v>
      </c>
      <c r="K40">
        <v>1.2074</v>
      </c>
      <c r="M40" s="14">
        <f t="shared" si="6"/>
        <v>0.80000000000013394</v>
      </c>
      <c r="N40" s="14">
        <f t="shared" si="7"/>
        <v>26.666666666671134</v>
      </c>
      <c r="O40" s="12">
        <v>7.72</v>
      </c>
      <c r="P40" s="12">
        <v>5.1999999999999998E-2</v>
      </c>
      <c r="Q40" s="16">
        <v>45082.486111053244</v>
      </c>
      <c r="S40" s="12" t="s">
        <v>104</v>
      </c>
      <c r="T40" s="12" t="b">
        <f t="shared" si="0"/>
        <v>0</v>
      </c>
      <c r="U40" s="12" t="str">
        <f t="shared" si="1"/>
        <v/>
      </c>
    </row>
    <row r="41" spans="1:22">
      <c r="B41" s="12">
        <v>5</v>
      </c>
      <c r="C41">
        <v>48</v>
      </c>
      <c r="D41" t="s">
        <v>115</v>
      </c>
      <c r="E41" t="b">
        <v>0</v>
      </c>
      <c r="F41" s="6">
        <v>45078</v>
      </c>
      <c r="G41" s="6">
        <v>45081</v>
      </c>
      <c r="H41" s="6">
        <v>45085</v>
      </c>
      <c r="I41" s="12">
        <v>30</v>
      </c>
      <c r="J41">
        <v>1.2017</v>
      </c>
      <c r="K41">
        <v>1.2114</v>
      </c>
      <c r="M41" s="18">
        <f t="shared" si="6"/>
        <v>9.7000000000000419</v>
      </c>
      <c r="N41" s="18">
        <f t="shared" si="7"/>
        <v>323.33333333333474</v>
      </c>
      <c r="O41" s="12">
        <v>7.51</v>
      </c>
      <c r="P41" s="12">
        <v>5.3999999999999999E-2</v>
      </c>
      <c r="Q41" s="16">
        <v>45082.486111053244</v>
      </c>
      <c r="S41" s="12" t="s">
        <v>104</v>
      </c>
      <c r="T41" s="12" t="b">
        <f t="shared" si="0"/>
        <v>0</v>
      </c>
      <c r="U41" s="12" t="str">
        <f t="shared" si="1"/>
        <v/>
      </c>
      <c r="V41" t="s">
        <v>116</v>
      </c>
    </row>
    <row r="42" spans="1:22">
      <c r="B42" s="12">
        <v>6</v>
      </c>
      <c r="C42">
        <v>23</v>
      </c>
      <c r="D42" t="s">
        <v>76</v>
      </c>
      <c r="F42" s="6">
        <v>45089</v>
      </c>
      <c r="G42" s="6">
        <v>45089</v>
      </c>
      <c r="H42" s="6">
        <v>45102</v>
      </c>
      <c r="I42" s="12">
        <v>30</v>
      </c>
      <c r="J42">
        <v>1.2181999999999999</v>
      </c>
      <c r="K42">
        <v>1.2181999999999999</v>
      </c>
      <c r="M42" s="18">
        <f>(SMALL(K42:L42,1)-J42)*1000</f>
        <v>0</v>
      </c>
      <c r="N42" s="18">
        <f t="shared" si="7"/>
        <v>0</v>
      </c>
      <c r="S42" s="12" t="s">
        <v>104</v>
      </c>
      <c r="T42" s="12" t="b">
        <f t="shared" si="0"/>
        <v>0</v>
      </c>
      <c r="U42" s="12" t="str">
        <f t="shared" si="1"/>
        <v>Good</v>
      </c>
    </row>
    <row r="43" spans="1:22">
      <c r="B43" s="12">
        <v>6</v>
      </c>
      <c r="C43">
        <v>24</v>
      </c>
      <c r="D43" t="s">
        <v>74</v>
      </c>
      <c r="F43" s="6">
        <v>45089</v>
      </c>
      <c r="G43" s="6">
        <v>45089</v>
      </c>
      <c r="H43" s="6">
        <v>45102</v>
      </c>
      <c r="I43" s="12">
        <v>30</v>
      </c>
      <c r="J43">
        <v>1.2141999999999999</v>
      </c>
      <c r="K43">
        <v>1.2173</v>
      </c>
      <c r="M43" s="18">
        <f t="shared" si="6"/>
        <v>3.1000000000001027</v>
      </c>
      <c r="N43" s="18">
        <f t="shared" si="7"/>
        <v>103.33333333333675</v>
      </c>
      <c r="S43" s="12" t="s">
        <v>104</v>
      </c>
      <c r="T43" s="12" t="b">
        <f t="shared" si="0"/>
        <v>0</v>
      </c>
      <c r="U43" s="12" t="str">
        <f t="shared" si="1"/>
        <v>Good</v>
      </c>
    </row>
    <row r="44" spans="1:22">
      <c r="A44" t="s">
        <v>117</v>
      </c>
      <c r="B44" s="12">
        <v>6</v>
      </c>
      <c r="C44">
        <v>25</v>
      </c>
      <c r="D44" t="s">
        <v>118</v>
      </c>
      <c r="E44" t="b">
        <v>0</v>
      </c>
      <c r="F44" s="6">
        <v>45085</v>
      </c>
      <c r="G44" s="6">
        <v>45089</v>
      </c>
      <c r="H44" s="6">
        <v>45102</v>
      </c>
      <c r="I44" s="12">
        <v>30</v>
      </c>
      <c r="J44">
        <v>1.2020999999999999</v>
      </c>
      <c r="K44">
        <v>1.2020999999999999</v>
      </c>
      <c r="M44" s="18">
        <f t="shared" si="6"/>
        <v>0</v>
      </c>
      <c r="N44" s="18">
        <f t="shared" ref="N44:N85" si="8">M44/(I44/1000)</f>
        <v>0</v>
      </c>
      <c r="O44" s="12">
        <v>8.0500000000000007</v>
      </c>
      <c r="P44" s="12">
        <v>0.16</v>
      </c>
      <c r="Q44" s="16">
        <v>45091.125</v>
      </c>
      <c r="S44" s="12" t="s">
        <v>104</v>
      </c>
      <c r="T44" s="12" t="b">
        <f t="shared" si="0"/>
        <v>0</v>
      </c>
      <c r="U44" s="12" t="str">
        <f t="shared" si="1"/>
        <v/>
      </c>
    </row>
    <row r="45" spans="1:22">
      <c r="A45" t="s">
        <v>117</v>
      </c>
      <c r="B45" s="12">
        <v>6</v>
      </c>
      <c r="C45">
        <v>26</v>
      </c>
      <c r="D45" t="s">
        <v>119</v>
      </c>
      <c r="E45" t="b">
        <v>0</v>
      </c>
      <c r="F45" s="6">
        <v>45085</v>
      </c>
      <c r="G45" s="6">
        <v>45089</v>
      </c>
      <c r="H45" s="6">
        <v>45102</v>
      </c>
      <c r="I45" s="12">
        <v>30</v>
      </c>
      <c r="J45">
        <v>1.1915</v>
      </c>
      <c r="K45">
        <v>1.1915</v>
      </c>
      <c r="M45" s="18">
        <f t="shared" si="6"/>
        <v>0</v>
      </c>
      <c r="N45" s="18">
        <f t="shared" si="8"/>
        <v>0</v>
      </c>
      <c r="O45" s="12">
        <v>7.99</v>
      </c>
      <c r="P45" s="12">
        <v>0.16</v>
      </c>
      <c r="Q45" s="16">
        <v>45091.125</v>
      </c>
      <c r="S45" s="12" t="s">
        <v>104</v>
      </c>
      <c r="T45" s="12" t="b">
        <f t="shared" si="0"/>
        <v>0</v>
      </c>
      <c r="U45" s="12" t="str">
        <f t="shared" si="1"/>
        <v/>
      </c>
    </row>
    <row r="46" spans="1:22">
      <c r="A46" t="s">
        <v>117</v>
      </c>
      <c r="B46" s="12">
        <v>6</v>
      </c>
      <c r="C46">
        <v>27</v>
      </c>
      <c r="D46" t="s">
        <v>120</v>
      </c>
      <c r="E46" t="b">
        <v>0</v>
      </c>
      <c r="F46" s="6">
        <v>45085</v>
      </c>
      <c r="G46" s="6">
        <v>45089</v>
      </c>
      <c r="H46" s="6">
        <v>45102</v>
      </c>
      <c r="I46" s="12">
        <v>30</v>
      </c>
      <c r="J46">
        <v>1.214</v>
      </c>
      <c r="K46">
        <v>1.2142999999999999</v>
      </c>
      <c r="M46" s="18">
        <f t="shared" si="6"/>
        <v>0.29999999999996696</v>
      </c>
      <c r="N46" s="18">
        <f t="shared" si="8"/>
        <v>9.9999999999988987</v>
      </c>
      <c r="O46" s="12">
        <v>7.89</v>
      </c>
      <c r="P46" s="12">
        <v>0.21</v>
      </c>
      <c r="Q46" s="16">
        <v>45091.125</v>
      </c>
      <c r="S46" s="12" t="s">
        <v>104</v>
      </c>
      <c r="T46" s="12" t="b">
        <f t="shared" si="0"/>
        <v>0</v>
      </c>
      <c r="U46" s="12" t="str">
        <f t="shared" si="1"/>
        <v/>
      </c>
    </row>
    <row r="47" spans="1:22">
      <c r="A47" t="s">
        <v>117</v>
      </c>
      <c r="B47">
        <v>6</v>
      </c>
      <c r="C47">
        <v>28</v>
      </c>
      <c r="D47" t="s">
        <v>121</v>
      </c>
      <c r="E47" t="b">
        <v>0</v>
      </c>
      <c r="F47" s="6">
        <v>45085</v>
      </c>
      <c r="G47" s="6">
        <v>45089</v>
      </c>
      <c r="H47" s="6">
        <v>45102</v>
      </c>
      <c r="I47" s="12">
        <v>30</v>
      </c>
      <c r="J47">
        <v>1.1974</v>
      </c>
      <c r="K47">
        <v>1.1976</v>
      </c>
      <c r="M47" s="18">
        <f t="shared" si="6"/>
        <v>0.19999999999997797</v>
      </c>
      <c r="N47" s="18">
        <f t="shared" si="8"/>
        <v>6.6666666666659324</v>
      </c>
      <c r="O47" s="12">
        <v>8.02</v>
      </c>
      <c r="P47" s="12">
        <v>0.23</v>
      </c>
      <c r="Q47" s="16">
        <v>45091.125</v>
      </c>
      <c r="S47" s="12" t="s">
        <v>104</v>
      </c>
      <c r="T47" s="12" t="b">
        <f t="shared" si="0"/>
        <v>0</v>
      </c>
      <c r="U47" s="12" t="str">
        <f t="shared" si="1"/>
        <v/>
      </c>
    </row>
    <row r="48" spans="1:22">
      <c r="A48" t="s">
        <v>117</v>
      </c>
      <c r="B48">
        <v>6</v>
      </c>
      <c r="C48">
        <v>29</v>
      </c>
      <c r="D48" t="s">
        <v>122</v>
      </c>
      <c r="E48" t="b">
        <v>0</v>
      </c>
      <c r="F48" s="6">
        <v>45085</v>
      </c>
      <c r="G48" s="6">
        <v>45089</v>
      </c>
      <c r="H48" s="6">
        <v>45102</v>
      </c>
      <c r="I48" s="12">
        <v>30</v>
      </c>
      <c r="J48">
        <v>1.2201</v>
      </c>
      <c r="K48">
        <v>1.2203999999999999</v>
      </c>
      <c r="M48" s="18">
        <f t="shared" si="6"/>
        <v>0.29999999999996696</v>
      </c>
      <c r="N48" s="18">
        <f t="shared" si="8"/>
        <v>9.9999999999988987</v>
      </c>
      <c r="O48" s="12">
        <v>8.01</v>
      </c>
      <c r="P48" s="12">
        <v>0.46</v>
      </c>
      <c r="Q48" s="16">
        <v>45091.125</v>
      </c>
      <c r="S48" s="12" t="s">
        <v>104</v>
      </c>
      <c r="T48" s="12" t="b">
        <f t="shared" si="0"/>
        <v>0</v>
      </c>
      <c r="U48" s="12" t="str">
        <f t="shared" si="1"/>
        <v/>
      </c>
    </row>
    <row r="49" spans="1:22">
      <c r="A49" t="s">
        <v>117</v>
      </c>
      <c r="B49">
        <v>6</v>
      </c>
      <c r="C49">
        <v>30</v>
      </c>
      <c r="D49" t="s">
        <v>123</v>
      </c>
      <c r="E49" t="b">
        <v>0</v>
      </c>
      <c r="F49" s="6">
        <v>45085</v>
      </c>
      <c r="G49" s="6">
        <v>45089</v>
      </c>
      <c r="H49" s="6">
        <v>45102</v>
      </c>
      <c r="I49" s="12">
        <v>30</v>
      </c>
      <c r="J49">
        <v>1.2141999999999999</v>
      </c>
      <c r="K49">
        <v>1.2141999999999999</v>
      </c>
      <c r="M49" s="18">
        <f t="shared" si="6"/>
        <v>0</v>
      </c>
      <c r="N49" s="18">
        <f t="shared" si="8"/>
        <v>0</v>
      </c>
      <c r="O49" s="12">
        <v>7.97</v>
      </c>
      <c r="P49" s="12">
        <v>0.21</v>
      </c>
      <c r="Q49" s="16">
        <v>45091.125</v>
      </c>
      <c r="S49" s="12" t="s">
        <v>124</v>
      </c>
      <c r="T49" s="12" t="b">
        <f t="shared" si="0"/>
        <v>0</v>
      </c>
      <c r="U49" s="12" t="str">
        <f t="shared" si="1"/>
        <v/>
      </c>
    </row>
    <row r="50" spans="1:22">
      <c r="A50" t="s">
        <v>117</v>
      </c>
      <c r="B50">
        <v>8</v>
      </c>
      <c r="C50">
        <v>5</v>
      </c>
      <c r="D50" t="s">
        <v>115</v>
      </c>
      <c r="E50" t="b">
        <v>1</v>
      </c>
      <c r="F50" s="6">
        <v>45078</v>
      </c>
      <c r="G50" s="6">
        <v>45098</v>
      </c>
      <c r="H50" s="6">
        <v>45102</v>
      </c>
      <c r="I50" s="12">
        <v>30</v>
      </c>
      <c r="J50">
        <v>1.2144999999999999</v>
      </c>
      <c r="K50">
        <v>1.2154</v>
      </c>
      <c r="M50" s="18">
        <f t="shared" ref="M50" si="9">(SMALL(K50:L50,1)-J50)*1000</f>
        <v>0.90000000000012292</v>
      </c>
      <c r="N50" s="18">
        <f t="shared" si="8"/>
        <v>30.0000000000041</v>
      </c>
      <c r="O50"/>
      <c r="P50"/>
      <c r="Q50"/>
    </row>
    <row r="51" spans="1:22">
      <c r="B51">
        <v>9</v>
      </c>
      <c r="C51">
        <v>10</v>
      </c>
      <c r="D51" t="s">
        <v>74</v>
      </c>
      <c r="F51" s="6">
        <v>45098</v>
      </c>
      <c r="G51" s="6">
        <v>45098</v>
      </c>
      <c r="H51" s="6">
        <v>45102</v>
      </c>
      <c r="I51" s="12">
        <v>30</v>
      </c>
      <c r="J51">
        <v>1.2071000000000001</v>
      </c>
      <c r="K51">
        <v>1.21</v>
      </c>
      <c r="M51" s="18">
        <f t="shared" si="6"/>
        <v>2.8999999999999027</v>
      </c>
      <c r="N51" s="18">
        <f t="shared" si="8"/>
        <v>96.666666666663431</v>
      </c>
      <c r="S51" s="12" t="s">
        <v>124</v>
      </c>
      <c r="T51" s="12" t="b">
        <f t="shared" ref="T51:T114" si="10">IF(G51-F51&gt;7, TRUE, FALSE)</f>
        <v>0</v>
      </c>
      <c r="U51" s="12" t="str">
        <f t="shared" ref="U51:U114" si="11">IF(AND(D51="Stock Solution", N51&gt;=90, N51&lt;=110), "Good", IF(AND(D51="DI", N51&gt;=-3.33, N51&lt;=3.33), "Good", IF(OR(D51&lt;&gt;"Stock Solution", D51&lt;&gt;"DI"), "", "Bad")))</f>
        <v>Good</v>
      </c>
    </row>
    <row r="52" spans="1:22">
      <c r="B52">
        <v>9</v>
      </c>
      <c r="C52">
        <v>11</v>
      </c>
      <c r="D52" t="s">
        <v>76</v>
      </c>
      <c r="F52" s="6">
        <v>45098</v>
      </c>
      <c r="G52" s="6">
        <v>45098</v>
      </c>
      <c r="H52" s="6">
        <v>45102</v>
      </c>
      <c r="I52" s="12">
        <v>30</v>
      </c>
      <c r="J52">
        <v>1.2269000000000001</v>
      </c>
      <c r="K52">
        <v>1.2269000000000001</v>
      </c>
      <c r="M52" s="18">
        <f t="shared" si="6"/>
        <v>0</v>
      </c>
      <c r="N52" s="18">
        <f t="shared" si="8"/>
        <v>0</v>
      </c>
      <c r="S52" s="12" t="s">
        <v>124</v>
      </c>
      <c r="T52" s="12" t="b">
        <f t="shared" si="10"/>
        <v>0</v>
      </c>
      <c r="U52" s="12" t="str">
        <f t="shared" si="11"/>
        <v>Good</v>
      </c>
    </row>
    <row r="53" spans="1:22">
      <c r="B53">
        <v>9</v>
      </c>
      <c r="C53">
        <v>14</v>
      </c>
      <c r="D53" t="s">
        <v>125</v>
      </c>
      <c r="F53" s="6">
        <v>45092</v>
      </c>
      <c r="G53" s="6">
        <v>45098</v>
      </c>
      <c r="H53" s="6">
        <v>45102</v>
      </c>
      <c r="I53" s="12">
        <v>30</v>
      </c>
      <c r="J53">
        <v>1.2239</v>
      </c>
      <c r="K53">
        <v>1.2245999999999999</v>
      </c>
      <c r="M53" s="18">
        <f t="shared" si="6"/>
        <v>0.69999999999992291</v>
      </c>
      <c r="N53" s="18">
        <f t="shared" si="8"/>
        <v>23.333333333330764</v>
      </c>
      <c r="O53" s="12">
        <v>7.94</v>
      </c>
      <c r="P53" s="12">
        <v>0.20200000000000001</v>
      </c>
      <c r="S53" s="12" t="s">
        <v>124</v>
      </c>
      <c r="T53" s="12" t="b">
        <f t="shared" si="10"/>
        <v>0</v>
      </c>
      <c r="U53" s="12" t="str">
        <f t="shared" si="11"/>
        <v/>
      </c>
      <c r="V53" s="19" t="s">
        <v>98</v>
      </c>
    </row>
    <row r="54" spans="1:22">
      <c r="B54">
        <v>9</v>
      </c>
      <c r="C54">
        <v>15</v>
      </c>
      <c r="D54" t="s">
        <v>126</v>
      </c>
      <c r="F54" s="6">
        <v>45092</v>
      </c>
      <c r="G54" s="6">
        <v>45098</v>
      </c>
      <c r="H54" s="6">
        <v>45102</v>
      </c>
      <c r="I54" s="12">
        <v>30</v>
      </c>
      <c r="J54">
        <v>1.1978</v>
      </c>
      <c r="K54">
        <v>1.1988000000000001</v>
      </c>
      <c r="M54" s="18">
        <f t="shared" si="6"/>
        <v>1.0000000000001119</v>
      </c>
      <c r="N54" s="18">
        <f t="shared" si="8"/>
        <v>33.333333333337066</v>
      </c>
      <c r="O54" s="12">
        <v>8.01</v>
      </c>
      <c r="P54" s="12">
        <v>0.20100000000000001</v>
      </c>
      <c r="S54" s="12" t="s">
        <v>124</v>
      </c>
      <c r="T54" s="12" t="b">
        <f t="shared" si="10"/>
        <v>0</v>
      </c>
      <c r="U54" s="12" t="str">
        <f t="shared" si="11"/>
        <v/>
      </c>
      <c r="V54" s="19" t="s">
        <v>98</v>
      </c>
    </row>
    <row r="55" spans="1:22">
      <c r="B55">
        <v>9</v>
      </c>
      <c r="C55">
        <v>16</v>
      </c>
      <c r="D55" t="s">
        <v>127</v>
      </c>
      <c r="F55" s="6">
        <v>45092</v>
      </c>
      <c r="G55" s="6">
        <v>45098</v>
      </c>
      <c r="H55" s="6">
        <v>45102</v>
      </c>
      <c r="I55" s="12">
        <v>30</v>
      </c>
      <c r="J55">
        <v>1.2186999999999999</v>
      </c>
      <c r="K55">
        <v>1.2209000000000001</v>
      </c>
      <c r="M55" s="18">
        <f t="shared" si="6"/>
        <v>2.2000000000002018</v>
      </c>
      <c r="N55" s="18">
        <f t="shared" si="8"/>
        <v>73.333333333340065</v>
      </c>
      <c r="O55" s="12">
        <v>7.9</v>
      </c>
      <c r="P55" s="12">
        <v>0.28899999999999998</v>
      </c>
      <c r="S55" s="12" t="s">
        <v>124</v>
      </c>
      <c r="T55" s="12" t="b">
        <f t="shared" si="10"/>
        <v>0</v>
      </c>
      <c r="U55" s="12" t="str">
        <f t="shared" si="11"/>
        <v/>
      </c>
      <c r="V55" s="19" t="s">
        <v>98</v>
      </c>
    </row>
    <row r="56" spans="1:22">
      <c r="B56">
        <v>9</v>
      </c>
      <c r="C56">
        <v>17</v>
      </c>
      <c r="D56" t="s">
        <v>128</v>
      </c>
      <c r="F56" s="6">
        <v>45092</v>
      </c>
      <c r="G56" s="6">
        <v>45098</v>
      </c>
      <c r="H56" s="6">
        <v>45102</v>
      </c>
      <c r="I56" s="12">
        <v>30</v>
      </c>
      <c r="J56">
        <v>1.2040999999999999</v>
      </c>
      <c r="K56">
        <v>1.2060999999999999</v>
      </c>
      <c r="M56" s="18">
        <f t="shared" si="6"/>
        <v>2.0000000000000018</v>
      </c>
      <c r="N56" s="18">
        <f t="shared" si="8"/>
        <v>66.666666666666728</v>
      </c>
      <c r="O56" s="12">
        <v>7.93</v>
      </c>
      <c r="P56" s="12">
        <v>0.28899999999999998</v>
      </c>
      <c r="S56" s="12" t="s">
        <v>124</v>
      </c>
      <c r="T56" s="12" t="b">
        <f t="shared" si="10"/>
        <v>0</v>
      </c>
      <c r="U56" s="12" t="str">
        <f t="shared" si="11"/>
        <v/>
      </c>
      <c r="V56" s="19" t="s">
        <v>98</v>
      </c>
    </row>
    <row r="57" spans="1:22">
      <c r="B57">
        <v>9</v>
      </c>
      <c r="C57">
        <v>18</v>
      </c>
      <c r="D57" t="s">
        <v>129</v>
      </c>
      <c r="F57" s="6">
        <v>45092</v>
      </c>
      <c r="G57" s="6">
        <v>45098</v>
      </c>
      <c r="H57" s="6">
        <v>45102</v>
      </c>
      <c r="I57" s="12">
        <v>30</v>
      </c>
      <c r="J57">
        <v>1.2016</v>
      </c>
      <c r="K57">
        <v>1.2027000000000001</v>
      </c>
      <c r="M57" s="18">
        <f t="shared" si="6"/>
        <v>1.1000000000001009</v>
      </c>
      <c r="N57" s="18">
        <f t="shared" si="8"/>
        <v>36.666666666670032</v>
      </c>
      <c r="O57" s="12">
        <v>8.09</v>
      </c>
      <c r="P57" s="12">
        <v>0.21299999999999999</v>
      </c>
      <c r="S57" s="12" t="s">
        <v>124</v>
      </c>
      <c r="T57" s="12" t="b">
        <f t="shared" si="10"/>
        <v>0</v>
      </c>
      <c r="U57" s="12" t="str">
        <f t="shared" si="11"/>
        <v/>
      </c>
      <c r="V57" s="19" t="s">
        <v>98</v>
      </c>
    </row>
    <row r="58" spans="1:22">
      <c r="B58">
        <v>9</v>
      </c>
      <c r="C58">
        <v>19</v>
      </c>
      <c r="D58" t="s">
        <v>130</v>
      </c>
      <c r="F58" s="6">
        <v>45092</v>
      </c>
      <c r="G58" s="6">
        <v>45098</v>
      </c>
      <c r="H58" s="6">
        <v>45102</v>
      </c>
      <c r="I58" s="12">
        <v>30</v>
      </c>
      <c r="J58">
        <v>1.1995</v>
      </c>
      <c r="K58">
        <v>1.2009000000000001</v>
      </c>
      <c r="M58" s="18">
        <f t="shared" si="6"/>
        <v>1.4000000000000679</v>
      </c>
      <c r="N58" s="18">
        <f t="shared" si="8"/>
        <v>46.666666666668931</v>
      </c>
      <c r="O58" s="12">
        <v>8.02</v>
      </c>
      <c r="P58" s="12">
        <v>0.21199999999999999</v>
      </c>
      <c r="S58" s="12" t="s">
        <v>124</v>
      </c>
      <c r="T58" s="12" t="b">
        <f t="shared" si="10"/>
        <v>0</v>
      </c>
      <c r="U58" s="12" t="str">
        <f t="shared" si="11"/>
        <v/>
      </c>
      <c r="V58" s="19" t="s">
        <v>98</v>
      </c>
    </row>
    <row r="59" spans="1:22">
      <c r="B59">
        <v>9</v>
      </c>
      <c r="C59">
        <v>20</v>
      </c>
      <c r="D59" t="s">
        <v>131</v>
      </c>
      <c r="F59" s="6">
        <v>45092</v>
      </c>
      <c r="G59" s="6">
        <v>45098</v>
      </c>
      <c r="H59" s="6">
        <v>45102</v>
      </c>
      <c r="I59" s="12">
        <v>30</v>
      </c>
      <c r="J59">
        <v>1.1968000000000001</v>
      </c>
      <c r="K59">
        <v>1.1976</v>
      </c>
      <c r="M59" s="18">
        <f t="shared" si="6"/>
        <v>0.79999999999991189</v>
      </c>
      <c r="N59" s="18">
        <f t="shared" si="8"/>
        <v>26.66666666666373</v>
      </c>
      <c r="O59" s="12">
        <v>8.1300000000000008</v>
      </c>
      <c r="P59" s="12">
        <v>0.502</v>
      </c>
      <c r="S59" s="12" t="s">
        <v>124</v>
      </c>
      <c r="T59" s="12" t="b">
        <f t="shared" si="10"/>
        <v>0</v>
      </c>
      <c r="U59" s="12" t="str">
        <f t="shared" si="11"/>
        <v/>
      </c>
      <c r="V59" s="19" t="s">
        <v>98</v>
      </c>
    </row>
    <row r="60" spans="1:22">
      <c r="B60">
        <v>9</v>
      </c>
      <c r="C60">
        <v>21</v>
      </c>
      <c r="D60" t="s">
        <v>132</v>
      </c>
      <c r="F60" s="6">
        <v>45092</v>
      </c>
      <c r="G60" s="6">
        <v>45098</v>
      </c>
      <c r="H60" s="6">
        <v>45102</v>
      </c>
      <c r="I60" s="12">
        <v>30</v>
      </c>
      <c r="J60">
        <v>1.2084999999999999</v>
      </c>
      <c r="K60">
        <v>1.2091000000000001</v>
      </c>
      <c r="M60" s="18">
        <f t="shared" si="6"/>
        <v>0.60000000000015596</v>
      </c>
      <c r="N60" s="18">
        <f t="shared" si="8"/>
        <v>20.000000000005201</v>
      </c>
      <c r="O60" s="12">
        <v>8.14</v>
      </c>
      <c r="P60" s="12">
        <v>0.48599999999999999</v>
      </c>
      <c r="S60" s="12" t="s">
        <v>124</v>
      </c>
      <c r="T60" s="12" t="b">
        <f t="shared" si="10"/>
        <v>0</v>
      </c>
      <c r="U60" s="12" t="str">
        <f t="shared" si="11"/>
        <v/>
      </c>
      <c r="V60" s="19" t="s">
        <v>98</v>
      </c>
    </row>
    <row r="61" spans="1:22">
      <c r="B61">
        <v>9</v>
      </c>
      <c r="C61">
        <v>22</v>
      </c>
      <c r="D61" t="s">
        <v>74</v>
      </c>
      <c r="F61" s="6">
        <v>45098</v>
      </c>
      <c r="G61" s="6">
        <v>45098</v>
      </c>
      <c r="H61" s="6">
        <v>45102</v>
      </c>
      <c r="I61" s="12">
        <v>30</v>
      </c>
      <c r="J61">
        <v>1.2202999999999999</v>
      </c>
      <c r="K61">
        <v>1.2233000000000001</v>
      </c>
      <c r="M61" s="18">
        <f t="shared" si="6"/>
        <v>3.0000000000001137</v>
      </c>
      <c r="N61" s="18">
        <f t="shared" si="8"/>
        <v>100.00000000000379</v>
      </c>
      <c r="S61" s="12" t="s">
        <v>124</v>
      </c>
      <c r="T61" s="12" t="b">
        <f t="shared" si="10"/>
        <v>0</v>
      </c>
      <c r="U61" s="12" t="str">
        <f t="shared" si="11"/>
        <v>Good</v>
      </c>
    </row>
    <row r="62" spans="1:22">
      <c r="B62">
        <v>9</v>
      </c>
      <c r="C62">
        <v>23</v>
      </c>
      <c r="D62" t="s">
        <v>76</v>
      </c>
      <c r="F62" s="6">
        <v>45098</v>
      </c>
      <c r="G62" s="6">
        <v>45098</v>
      </c>
      <c r="H62" s="6">
        <v>45102</v>
      </c>
      <c r="I62" s="12">
        <v>30</v>
      </c>
      <c r="J62">
        <v>1.2176</v>
      </c>
      <c r="K62">
        <v>1.2175</v>
      </c>
      <c r="M62" s="18">
        <f t="shared" si="6"/>
        <v>-9.9999999999988987E-2</v>
      </c>
      <c r="N62" s="18">
        <f t="shared" si="8"/>
        <v>-3.3333333333329662</v>
      </c>
      <c r="S62" s="12" t="s">
        <v>124</v>
      </c>
      <c r="T62" s="12" t="b">
        <f t="shared" si="10"/>
        <v>0</v>
      </c>
      <c r="U62" s="12" t="str">
        <f t="shared" si="11"/>
        <v/>
      </c>
    </row>
    <row r="63" spans="1:22">
      <c r="B63">
        <v>9</v>
      </c>
      <c r="C63">
        <v>24</v>
      </c>
      <c r="D63" t="s">
        <v>133</v>
      </c>
      <c r="F63" s="6">
        <v>45092</v>
      </c>
      <c r="G63" s="6">
        <v>45098</v>
      </c>
      <c r="H63" s="6">
        <v>45102</v>
      </c>
      <c r="I63" s="12">
        <v>30</v>
      </c>
      <c r="J63">
        <v>1.2137</v>
      </c>
      <c r="K63">
        <v>1.2791999999999999</v>
      </c>
      <c r="M63" s="18">
        <f t="shared" si="6"/>
        <v>65.499999999999886</v>
      </c>
      <c r="N63" s="18">
        <f t="shared" si="8"/>
        <v>2183.3333333333298</v>
      </c>
      <c r="O63" s="12">
        <v>7.8</v>
      </c>
      <c r="P63" s="12">
        <v>0.71299999999999997</v>
      </c>
      <c r="S63" s="12" t="s">
        <v>124</v>
      </c>
      <c r="T63" s="12" t="b">
        <f t="shared" si="10"/>
        <v>0</v>
      </c>
      <c r="U63" s="12" t="str">
        <f t="shared" si="11"/>
        <v/>
      </c>
      <c r="V63" s="19" t="s">
        <v>98</v>
      </c>
    </row>
    <row r="64" spans="1:22">
      <c r="B64">
        <v>9</v>
      </c>
      <c r="C64">
        <v>25</v>
      </c>
      <c r="D64" t="s">
        <v>134</v>
      </c>
      <c r="F64" s="6">
        <v>45092</v>
      </c>
      <c r="G64" s="6">
        <v>45098</v>
      </c>
      <c r="H64" s="6">
        <v>45102</v>
      </c>
      <c r="I64" s="12">
        <v>30</v>
      </c>
      <c r="J64">
        <v>1.2044999999999999</v>
      </c>
      <c r="K64">
        <v>1.2682</v>
      </c>
      <c r="M64" s="18">
        <f t="shared" si="6"/>
        <v>63.700000000000088</v>
      </c>
      <c r="N64" s="18">
        <f t="shared" si="8"/>
        <v>2123.3333333333362</v>
      </c>
      <c r="O64" s="12">
        <v>7.79</v>
      </c>
      <c r="P64" s="12">
        <v>0.72299999999999998</v>
      </c>
      <c r="S64" s="12" t="s">
        <v>124</v>
      </c>
      <c r="T64" s="12" t="b">
        <f t="shared" si="10"/>
        <v>0</v>
      </c>
      <c r="U64" s="12" t="str">
        <f t="shared" si="11"/>
        <v/>
      </c>
      <c r="V64" s="19" t="s">
        <v>98</v>
      </c>
    </row>
    <row r="65" spans="2:22">
      <c r="B65">
        <v>9</v>
      </c>
      <c r="C65">
        <v>26</v>
      </c>
      <c r="D65" t="s">
        <v>135</v>
      </c>
      <c r="F65" s="6">
        <v>45092</v>
      </c>
      <c r="G65" s="6">
        <v>45098</v>
      </c>
      <c r="H65" s="6">
        <v>45102</v>
      </c>
      <c r="I65" s="12">
        <v>30</v>
      </c>
      <c r="J65">
        <v>1.1964999999999999</v>
      </c>
      <c r="K65">
        <v>1.2682</v>
      </c>
      <c r="M65" s="18">
        <f t="shared" si="6"/>
        <v>71.700000000000102</v>
      </c>
      <c r="N65" s="18">
        <f t="shared" si="8"/>
        <v>2390.0000000000036</v>
      </c>
      <c r="O65" s="12">
        <v>7.88</v>
      </c>
      <c r="P65" s="12">
        <v>0.80200000000000005</v>
      </c>
      <c r="S65" s="12" t="s">
        <v>124</v>
      </c>
      <c r="T65" s="12" t="b">
        <f t="shared" si="10"/>
        <v>0</v>
      </c>
      <c r="U65" s="12" t="str">
        <f t="shared" si="11"/>
        <v/>
      </c>
      <c r="V65" s="19" t="s">
        <v>98</v>
      </c>
    </row>
    <row r="66" spans="2:22">
      <c r="B66">
        <v>9</v>
      </c>
      <c r="C66">
        <v>27</v>
      </c>
      <c r="D66" t="s">
        <v>136</v>
      </c>
      <c r="F66" s="6">
        <v>45092</v>
      </c>
      <c r="G66" s="6">
        <v>45098</v>
      </c>
      <c r="H66" s="6">
        <v>45102</v>
      </c>
      <c r="I66" s="12">
        <v>30</v>
      </c>
      <c r="J66">
        <v>1.2093</v>
      </c>
      <c r="K66">
        <v>1.2801</v>
      </c>
      <c r="M66" s="18">
        <f t="shared" si="6"/>
        <v>70.799999999999969</v>
      </c>
      <c r="N66" s="18">
        <f t="shared" si="8"/>
        <v>2359.9999999999991</v>
      </c>
      <c r="O66" s="12">
        <v>7.94</v>
      </c>
      <c r="P66" s="12">
        <v>0.80400000000000005</v>
      </c>
      <c r="S66" s="12" t="s">
        <v>124</v>
      </c>
      <c r="T66" s="12" t="b">
        <f t="shared" si="10"/>
        <v>0</v>
      </c>
      <c r="U66" s="12" t="str">
        <f t="shared" si="11"/>
        <v/>
      </c>
      <c r="V66" s="19" t="s">
        <v>98</v>
      </c>
    </row>
    <row r="67" spans="2:22">
      <c r="B67">
        <v>9</v>
      </c>
      <c r="C67">
        <v>28</v>
      </c>
      <c r="D67" t="s">
        <v>137</v>
      </c>
      <c r="F67" s="6">
        <v>45092</v>
      </c>
      <c r="G67" s="6">
        <v>45098</v>
      </c>
      <c r="H67" s="6">
        <v>45102</v>
      </c>
      <c r="I67" s="12">
        <v>30</v>
      </c>
      <c r="J67">
        <v>1.1999</v>
      </c>
      <c r="K67">
        <v>1.2383999999999999</v>
      </c>
      <c r="M67" s="18">
        <f t="shared" ref="M67:M123" si="12">(SMALL(K67:L67,1)-J67)*1000</f>
        <v>38.499999999999979</v>
      </c>
      <c r="N67" s="18">
        <f t="shared" si="8"/>
        <v>1283.3333333333326</v>
      </c>
      <c r="O67" s="12">
        <v>8.0500000000000007</v>
      </c>
      <c r="P67" s="12">
        <v>0.76200000000000001</v>
      </c>
      <c r="S67" s="12" t="s">
        <v>124</v>
      </c>
      <c r="T67" s="12" t="b">
        <f t="shared" si="10"/>
        <v>0</v>
      </c>
      <c r="U67" s="12" t="str">
        <f t="shared" si="11"/>
        <v/>
      </c>
      <c r="V67" s="19" t="s">
        <v>98</v>
      </c>
    </row>
    <row r="68" spans="2:22">
      <c r="B68">
        <v>9</v>
      </c>
      <c r="C68">
        <v>29</v>
      </c>
      <c r="D68" t="s">
        <v>138</v>
      </c>
      <c r="F68" s="6">
        <v>45092</v>
      </c>
      <c r="G68" s="6">
        <v>45098</v>
      </c>
      <c r="H68" s="6">
        <v>45102</v>
      </c>
      <c r="I68" s="12">
        <v>30</v>
      </c>
      <c r="J68">
        <v>1.2184999999999999</v>
      </c>
      <c r="K68">
        <v>1.2605999999999999</v>
      </c>
      <c r="M68" s="18">
        <f t="shared" si="12"/>
        <v>42.100000000000023</v>
      </c>
      <c r="N68" s="18">
        <f t="shared" si="8"/>
        <v>1403.3333333333342</v>
      </c>
      <c r="O68" s="12">
        <v>8.01</v>
      </c>
      <c r="P68" s="12">
        <v>0.748</v>
      </c>
      <c r="S68" s="12" t="s">
        <v>124</v>
      </c>
      <c r="T68" s="12" t="b">
        <f t="shared" si="10"/>
        <v>0</v>
      </c>
      <c r="U68" s="12" t="str">
        <f t="shared" si="11"/>
        <v/>
      </c>
      <c r="V68" s="19" t="s">
        <v>98</v>
      </c>
    </row>
    <row r="69" spans="2:22">
      <c r="B69">
        <v>10</v>
      </c>
      <c r="C69">
        <v>61</v>
      </c>
      <c r="D69" t="s">
        <v>74</v>
      </c>
      <c r="F69" s="6">
        <v>45098</v>
      </c>
      <c r="G69" s="6">
        <v>45098</v>
      </c>
      <c r="H69" s="6">
        <v>45102</v>
      </c>
      <c r="I69" s="12">
        <v>30</v>
      </c>
      <c r="J69">
        <v>1.2141999999999999</v>
      </c>
      <c r="K69">
        <v>1.2171000000000001</v>
      </c>
      <c r="M69" s="18">
        <f t="shared" si="12"/>
        <v>2.9000000000001247</v>
      </c>
      <c r="N69" s="18">
        <f t="shared" si="8"/>
        <v>96.666666666670821</v>
      </c>
      <c r="S69" s="12" t="s">
        <v>124</v>
      </c>
      <c r="T69" s="12" t="b">
        <f t="shared" si="10"/>
        <v>0</v>
      </c>
      <c r="U69" s="12" t="str">
        <f t="shared" si="11"/>
        <v>Good</v>
      </c>
    </row>
    <row r="70" spans="2:22">
      <c r="B70">
        <v>10</v>
      </c>
      <c r="C70">
        <v>62</v>
      </c>
      <c r="D70" t="s">
        <v>76</v>
      </c>
      <c r="F70" s="6">
        <v>45098</v>
      </c>
      <c r="G70" s="6">
        <v>45098</v>
      </c>
      <c r="H70" s="6">
        <v>45102</v>
      </c>
      <c r="I70" s="12">
        <v>30</v>
      </c>
      <c r="J70">
        <v>1.2175</v>
      </c>
      <c r="K70">
        <v>1.2176</v>
      </c>
      <c r="M70" s="18">
        <f t="shared" si="12"/>
        <v>9.9999999999988987E-2</v>
      </c>
      <c r="N70" s="18">
        <f t="shared" si="8"/>
        <v>3.3333333333329662</v>
      </c>
      <c r="S70" s="12" t="s">
        <v>124</v>
      </c>
      <c r="T70" s="12" t="b">
        <f t="shared" si="10"/>
        <v>0</v>
      </c>
      <c r="U70" s="12" t="str">
        <f t="shared" si="11"/>
        <v/>
      </c>
    </row>
    <row r="71" spans="2:22">
      <c r="B71">
        <v>10</v>
      </c>
      <c r="C71">
        <v>63</v>
      </c>
      <c r="D71" t="s">
        <v>139</v>
      </c>
      <c r="F71" s="6">
        <v>45092</v>
      </c>
      <c r="G71" s="6">
        <v>45098</v>
      </c>
      <c r="H71" s="6">
        <v>45102</v>
      </c>
      <c r="I71" s="12">
        <v>30</v>
      </c>
      <c r="J71">
        <v>1.2141999999999999</v>
      </c>
      <c r="K71">
        <v>1.2565999999999999</v>
      </c>
      <c r="M71" s="18">
        <f t="shared" si="12"/>
        <v>42.399999999999991</v>
      </c>
      <c r="N71" s="18">
        <f t="shared" si="8"/>
        <v>1413.333333333333</v>
      </c>
      <c r="O71" s="12">
        <v>8.06</v>
      </c>
      <c r="P71" s="12">
        <v>0.75600000000000001</v>
      </c>
      <c r="S71" s="12" t="s">
        <v>124</v>
      </c>
      <c r="T71" s="12" t="b">
        <f t="shared" si="10"/>
        <v>0</v>
      </c>
      <c r="U71" s="12" t="str">
        <f t="shared" si="11"/>
        <v/>
      </c>
      <c r="V71" s="19" t="s">
        <v>98</v>
      </c>
    </row>
    <row r="72" spans="2:22">
      <c r="B72">
        <v>10</v>
      </c>
      <c r="C72">
        <v>64</v>
      </c>
      <c r="D72" t="s">
        <v>140</v>
      </c>
      <c r="F72" s="6">
        <v>45092</v>
      </c>
      <c r="G72" s="6">
        <v>45098</v>
      </c>
      <c r="H72" s="6">
        <v>45102</v>
      </c>
      <c r="I72" s="12">
        <v>30</v>
      </c>
      <c r="J72">
        <v>1.2242999999999999</v>
      </c>
      <c r="K72">
        <v>1.2679</v>
      </c>
      <c r="M72" s="18">
        <f t="shared" si="12"/>
        <v>43.60000000000008</v>
      </c>
      <c r="N72" s="18">
        <f t="shared" si="8"/>
        <v>1453.333333333336</v>
      </c>
      <c r="O72" s="12">
        <v>8.0299999999999994</v>
      </c>
      <c r="P72" s="12">
        <v>0.753</v>
      </c>
      <c r="S72" s="12" t="s">
        <v>124</v>
      </c>
      <c r="T72" s="12" t="b">
        <f t="shared" si="10"/>
        <v>0</v>
      </c>
      <c r="U72" s="12" t="str">
        <f t="shared" si="11"/>
        <v/>
      </c>
      <c r="V72" s="19" t="s">
        <v>98</v>
      </c>
    </row>
    <row r="73" spans="2:22">
      <c r="B73">
        <v>10</v>
      </c>
      <c r="C73">
        <v>65</v>
      </c>
      <c r="D73" t="s">
        <v>141</v>
      </c>
      <c r="F73" s="6">
        <v>45092</v>
      </c>
      <c r="G73" s="6">
        <v>45098</v>
      </c>
      <c r="H73" s="6">
        <v>45102</v>
      </c>
      <c r="I73" s="12">
        <v>30</v>
      </c>
      <c r="J73">
        <v>1.2088000000000001</v>
      </c>
      <c r="K73">
        <v>1.3053999999999999</v>
      </c>
      <c r="M73" s="18">
        <f t="shared" si="12"/>
        <v>96.599999999999795</v>
      </c>
      <c r="N73" s="18">
        <f t="shared" si="8"/>
        <v>3219.9999999999932</v>
      </c>
      <c r="O73" s="12">
        <v>7.93</v>
      </c>
      <c r="P73" s="12">
        <v>0.82499999999999996</v>
      </c>
      <c r="S73" s="12" t="s">
        <v>124</v>
      </c>
      <c r="T73" s="12" t="b">
        <f t="shared" si="10"/>
        <v>0</v>
      </c>
      <c r="U73" s="12" t="str">
        <f t="shared" si="11"/>
        <v/>
      </c>
      <c r="V73" s="19" t="s">
        <v>142</v>
      </c>
    </row>
    <row r="74" spans="2:22">
      <c r="B74">
        <v>10</v>
      </c>
      <c r="C74">
        <v>66</v>
      </c>
      <c r="D74" t="s">
        <v>143</v>
      </c>
      <c r="F74" s="6">
        <v>45092</v>
      </c>
      <c r="G74" s="6">
        <v>45098</v>
      </c>
      <c r="H74" s="6">
        <v>45102</v>
      </c>
      <c r="I74" s="12">
        <v>30</v>
      </c>
      <c r="J74">
        <v>1.2156</v>
      </c>
      <c r="K74">
        <v>1.2745</v>
      </c>
      <c r="M74" s="18">
        <f t="shared" si="12"/>
        <v>58.899999999999949</v>
      </c>
      <c r="N74" s="18">
        <f t="shared" si="8"/>
        <v>1963.3333333333317</v>
      </c>
      <c r="O74" s="12">
        <v>7.99</v>
      </c>
      <c r="P74" s="12">
        <v>0.82</v>
      </c>
      <c r="S74" s="12" t="s">
        <v>124</v>
      </c>
      <c r="T74" s="12" t="b">
        <f t="shared" si="10"/>
        <v>0</v>
      </c>
      <c r="U74" s="12" t="str">
        <f t="shared" si="11"/>
        <v/>
      </c>
      <c r="V74" s="19" t="s">
        <v>98</v>
      </c>
    </row>
    <row r="75" spans="2:22">
      <c r="B75">
        <v>10</v>
      </c>
      <c r="C75">
        <v>67</v>
      </c>
      <c r="D75" t="s">
        <v>144</v>
      </c>
      <c r="F75" s="6">
        <v>45092</v>
      </c>
      <c r="G75" s="6">
        <v>45098</v>
      </c>
      <c r="H75" s="6">
        <v>45102</v>
      </c>
      <c r="I75" s="12">
        <v>30</v>
      </c>
      <c r="J75">
        <v>1.2085999999999999</v>
      </c>
      <c r="K75">
        <v>1.2535000000000001</v>
      </c>
      <c r="M75" s="18">
        <f t="shared" si="12"/>
        <v>44.900000000000162</v>
      </c>
      <c r="N75" s="18">
        <f t="shared" si="8"/>
        <v>1496.6666666666722</v>
      </c>
      <c r="O75" s="12">
        <v>8.0299999999999994</v>
      </c>
      <c r="P75" s="12">
        <v>0.97399999999999998</v>
      </c>
      <c r="S75" s="12" t="s">
        <v>124</v>
      </c>
      <c r="T75" s="12" t="b">
        <f t="shared" si="10"/>
        <v>0</v>
      </c>
      <c r="U75" s="12" t="str">
        <f t="shared" si="11"/>
        <v/>
      </c>
      <c r="V75" s="19" t="s">
        <v>98</v>
      </c>
    </row>
    <row r="76" spans="2:22">
      <c r="B76">
        <v>10</v>
      </c>
      <c r="C76">
        <v>68</v>
      </c>
      <c r="D76" t="s">
        <v>145</v>
      </c>
      <c r="F76" s="6">
        <v>45092</v>
      </c>
      <c r="G76" s="6">
        <v>45098</v>
      </c>
      <c r="H76" s="6">
        <v>45102</v>
      </c>
      <c r="I76" s="12">
        <v>30</v>
      </c>
      <c r="J76">
        <v>1.1993</v>
      </c>
      <c r="K76">
        <v>1.2432000000000001</v>
      </c>
      <c r="M76" s="18">
        <f t="shared" si="12"/>
        <v>43.900000000000048</v>
      </c>
      <c r="N76" s="18">
        <f t="shared" si="8"/>
        <v>1463.3333333333351</v>
      </c>
      <c r="O76" s="12">
        <v>8.0299999999999994</v>
      </c>
      <c r="P76" s="12">
        <v>0.96399999999999997</v>
      </c>
      <c r="S76" s="12" t="s">
        <v>124</v>
      </c>
      <c r="T76" s="12" t="b">
        <f t="shared" si="10"/>
        <v>0</v>
      </c>
      <c r="U76" s="12" t="str">
        <f t="shared" si="11"/>
        <v/>
      </c>
      <c r="V76" s="19" t="s">
        <v>98</v>
      </c>
    </row>
    <row r="77" spans="2:22">
      <c r="B77">
        <v>11</v>
      </c>
      <c r="C77">
        <v>69</v>
      </c>
      <c r="D77" t="s">
        <v>74</v>
      </c>
      <c r="F77" s="6">
        <v>45104</v>
      </c>
      <c r="G77" s="6">
        <v>45104</v>
      </c>
      <c r="H77" s="6">
        <v>45105</v>
      </c>
      <c r="I77" s="12">
        <v>30</v>
      </c>
      <c r="J77">
        <v>1.2181999999999999</v>
      </c>
      <c r="K77">
        <v>1.2214</v>
      </c>
      <c r="M77" s="18">
        <f t="shared" si="12"/>
        <v>3.2000000000000917</v>
      </c>
      <c r="N77" s="18">
        <f t="shared" si="8"/>
        <v>106.66666666666973</v>
      </c>
      <c r="S77" s="12" t="s">
        <v>124</v>
      </c>
      <c r="T77" s="12" t="b">
        <f t="shared" si="10"/>
        <v>0</v>
      </c>
      <c r="U77" s="12" t="str">
        <f t="shared" si="11"/>
        <v>Good</v>
      </c>
    </row>
    <row r="78" spans="2:22">
      <c r="B78">
        <v>11</v>
      </c>
      <c r="C78">
        <v>70</v>
      </c>
      <c r="D78" t="s">
        <v>76</v>
      </c>
      <c r="F78" s="6">
        <v>45104</v>
      </c>
      <c r="G78" s="6">
        <v>45104</v>
      </c>
      <c r="H78" s="6">
        <v>45105</v>
      </c>
      <c r="I78" s="12">
        <v>30</v>
      </c>
      <c r="J78">
        <v>1.2025999999999999</v>
      </c>
      <c r="K78">
        <v>1.2025999999999999</v>
      </c>
      <c r="M78" s="18">
        <f t="shared" si="12"/>
        <v>0</v>
      </c>
      <c r="N78" s="18">
        <f t="shared" si="8"/>
        <v>0</v>
      </c>
      <c r="S78" s="12" t="s">
        <v>124</v>
      </c>
      <c r="T78" s="12" t="b">
        <f t="shared" si="10"/>
        <v>0</v>
      </c>
      <c r="U78" s="12" t="str">
        <f t="shared" si="11"/>
        <v>Good</v>
      </c>
    </row>
    <row r="79" spans="2:22">
      <c r="B79">
        <v>11</v>
      </c>
      <c r="C79">
        <v>71</v>
      </c>
      <c r="D79" t="s">
        <v>146</v>
      </c>
      <c r="F79" s="6">
        <v>45103</v>
      </c>
      <c r="G79" s="6">
        <v>45104</v>
      </c>
      <c r="H79" s="6">
        <v>45105</v>
      </c>
      <c r="I79" s="12">
        <v>30</v>
      </c>
      <c r="J79">
        <v>1.1927000000000001</v>
      </c>
      <c r="K79">
        <v>1.1934</v>
      </c>
      <c r="M79" s="18">
        <f t="shared" si="12"/>
        <v>0.69999999999992291</v>
      </c>
      <c r="N79" s="18">
        <f t="shared" si="8"/>
        <v>23.333333333330764</v>
      </c>
      <c r="O79" s="12">
        <v>8.69</v>
      </c>
      <c r="P79" s="12">
        <v>0.34499999999999997</v>
      </c>
      <c r="Q79" s="16">
        <v>45105.600694444445</v>
      </c>
      <c r="S79" s="12" t="s">
        <v>124</v>
      </c>
      <c r="T79" s="12" t="b">
        <f t="shared" si="10"/>
        <v>0</v>
      </c>
      <c r="U79" s="12" t="str">
        <f t="shared" si="11"/>
        <v/>
      </c>
    </row>
    <row r="80" spans="2:22">
      <c r="B80">
        <v>11</v>
      </c>
      <c r="C80">
        <v>72</v>
      </c>
      <c r="D80" t="s">
        <v>147</v>
      </c>
      <c r="F80" s="6">
        <v>45103</v>
      </c>
      <c r="G80" s="6">
        <v>45104</v>
      </c>
      <c r="H80" s="6">
        <v>45105</v>
      </c>
      <c r="I80" s="12">
        <v>30</v>
      </c>
      <c r="J80">
        <v>1.2069000000000001</v>
      </c>
      <c r="K80">
        <v>1.2074</v>
      </c>
      <c r="M80" s="18">
        <f t="shared" si="12"/>
        <v>0.49999999999994493</v>
      </c>
      <c r="N80" s="18">
        <f t="shared" si="8"/>
        <v>16.666666666664831</v>
      </c>
      <c r="O80" s="12">
        <v>8.14</v>
      </c>
      <c r="P80" s="12">
        <v>0.318</v>
      </c>
      <c r="Q80" s="16">
        <v>45105.600694444445</v>
      </c>
      <c r="S80" s="12" t="s">
        <v>124</v>
      </c>
      <c r="T80" s="12" t="b">
        <f t="shared" si="10"/>
        <v>0</v>
      </c>
      <c r="U80" s="12" t="str">
        <f t="shared" si="11"/>
        <v/>
      </c>
    </row>
    <row r="81" spans="2:22">
      <c r="B81">
        <v>11</v>
      </c>
      <c r="C81">
        <v>73</v>
      </c>
      <c r="D81" t="s">
        <v>148</v>
      </c>
      <c r="F81" s="6">
        <v>45103</v>
      </c>
      <c r="G81" s="6">
        <v>45104</v>
      </c>
      <c r="H81" s="6">
        <v>45105</v>
      </c>
      <c r="I81" s="12">
        <v>30</v>
      </c>
      <c r="J81">
        <v>1.2197</v>
      </c>
      <c r="K81">
        <v>1.22</v>
      </c>
      <c r="M81" s="18">
        <f t="shared" si="12"/>
        <v>0.29999999999996696</v>
      </c>
      <c r="N81" s="18">
        <f t="shared" si="8"/>
        <v>9.9999999999988987</v>
      </c>
      <c r="O81" s="12">
        <v>8.0299999999999994</v>
      </c>
      <c r="P81" s="12">
        <v>0.33900000000000002</v>
      </c>
      <c r="Q81" s="16">
        <v>45105.600694444445</v>
      </c>
      <c r="S81" s="12" t="s">
        <v>124</v>
      </c>
      <c r="T81" s="12" t="b">
        <f t="shared" si="10"/>
        <v>0</v>
      </c>
      <c r="U81" s="12" t="str">
        <f t="shared" si="11"/>
        <v/>
      </c>
    </row>
    <row r="82" spans="2:22">
      <c r="B82">
        <v>11</v>
      </c>
      <c r="C82">
        <v>74</v>
      </c>
      <c r="D82" t="s">
        <v>149</v>
      </c>
      <c r="F82" s="6">
        <v>45103</v>
      </c>
      <c r="G82" s="6">
        <v>45104</v>
      </c>
      <c r="H82" s="6">
        <v>45105</v>
      </c>
      <c r="I82" s="12">
        <v>30</v>
      </c>
      <c r="J82">
        <v>1.2292000000000001</v>
      </c>
      <c r="K82">
        <v>1.2299</v>
      </c>
      <c r="M82" s="18">
        <f t="shared" si="12"/>
        <v>0.69999999999992291</v>
      </c>
      <c r="N82" s="18">
        <f t="shared" si="8"/>
        <v>23.333333333330764</v>
      </c>
      <c r="O82" s="12">
        <v>7.87</v>
      </c>
      <c r="P82" s="12">
        <v>0.56399999999999995</v>
      </c>
      <c r="Q82" s="16">
        <v>45105.600694444445</v>
      </c>
      <c r="S82" s="12" t="s">
        <v>124</v>
      </c>
      <c r="T82" s="12" t="b">
        <f t="shared" si="10"/>
        <v>0</v>
      </c>
      <c r="U82" s="12" t="str">
        <f t="shared" si="11"/>
        <v/>
      </c>
    </row>
    <row r="83" spans="2:22">
      <c r="B83">
        <v>11</v>
      </c>
      <c r="C83">
        <v>75</v>
      </c>
      <c r="D83" t="s">
        <v>150</v>
      </c>
      <c r="F83" s="6">
        <v>45103</v>
      </c>
      <c r="G83" s="6">
        <v>45104</v>
      </c>
      <c r="H83" s="6">
        <v>45105</v>
      </c>
      <c r="I83" s="12">
        <v>30</v>
      </c>
      <c r="J83">
        <v>1.2096</v>
      </c>
      <c r="K83">
        <v>1.2115</v>
      </c>
      <c r="M83" s="18">
        <f t="shared" si="12"/>
        <v>1.9000000000000128</v>
      </c>
      <c r="N83" s="18">
        <f t="shared" si="8"/>
        <v>63.333333333333762</v>
      </c>
      <c r="O83" s="12">
        <v>8.07</v>
      </c>
      <c r="P83" s="12">
        <v>2.37</v>
      </c>
      <c r="Q83" s="16">
        <v>45105.600694444445</v>
      </c>
      <c r="S83" s="12" t="s">
        <v>124</v>
      </c>
      <c r="T83" s="12" t="b">
        <f t="shared" si="10"/>
        <v>0</v>
      </c>
      <c r="U83" s="12" t="str">
        <f t="shared" si="11"/>
        <v/>
      </c>
    </row>
    <row r="84" spans="2:22">
      <c r="B84">
        <v>11</v>
      </c>
      <c r="C84">
        <v>77</v>
      </c>
      <c r="D84" t="s">
        <v>151</v>
      </c>
      <c r="F84" s="6">
        <v>45103</v>
      </c>
      <c r="G84" s="6">
        <v>45104</v>
      </c>
      <c r="H84" s="6">
        <v>45105</v>
      </c>
      <c r="I84" s="12">
        <v>30</v>
      </c>
      <c r="J84">
        <v>1.2165999999999999</v>
      </c>
      <c r="K84">
        <v>1.2184999999999999</v>
      </c>
      <c r="M84" s="18">
        <f t="shared" si="12"/>
        <v>1.9000000000000128</v>
      </c>
      <c r="N84" s="18">
        <f t="shared" si="8"/>
        <v>63.333333333333762</v>
      </c>
      <c r="O84" s="12">
        <v>8.07</v>
      </c>
      <c r="P84" s="12">
        <v>2.1309999999999998</v>
      </c>
      <c r="Q84" s="16">
        <v>45105.600694444445</v>
      </c>
      <c r="S84" s="12" t="s">
        <v>124</v>
      </c>
      <c r="T84" s="12" t="b">
        <f t="shared" si="10"/>
        <v>0</v>
      </c>
      <c r="U84" s="12" t="str">
        <f t="shared" si="11"/>
        <v/>
      </c>
    </row>
    <row r="85" spans="2:22">
      <c r="B85">
        <v>11</v>
      </c>
      <c r="C85">
        <v>79</v>
      </c>
      <c r="D85" t="s">
        <v>152</v>
      </c>
      <c r="F85" s="6">
        <v>45103</v>
      </c>
      <c r="G85" s="6">
        <v>45104</v>
      </c>
      <c r="H85" s="6">
        <v>45105</v>
      </c>
      <c r="I85" s="12">
        <v>30</v>
      </c>
      <c r="J85">
        <v>1.2044999999999999</v>
      </c>
      <c r="K85">
        <v>1.2358</v>
      </c>
      <c r="M85" s="18">
        <f t="shared" si="12"/>
        <v>31.300000000000104</v>
      </c>
      <c r="N85" s="18">
        <f t="shared" si="8"/>
        <v>1043.3333333333369</v>
      </c>
      <c r="Q85" s="16">
        <v>45105.600694444445</v>
      </c>
      <c r="S85" s="12" t="s">
        <v>124</v>
      </c>
      <c r="T85" s="12" t="b">
        <f t="shared" si="10"/>
        <v>0</v>
      </c>
      <c r="U85" s="12" t="str">
        <f t="shared" si="11"/>
        <v/>
      </c>
      <c r="V85" t="s">
        <v>153</v>
      </c>
    </row>
    <row r="86" spans="2:22">
      <c r="B86">
        <v>11</v>
      </c>
      <c r="C86">
        <v>80</v>
      </c>
      <c r="D86" t="s">
        <v>154</v>
      </c>
      <c r="F86" s="6">
        <v>45103</v>
      </c>
      <c r="G86" s="6">
        <v>45104</v>
      </c>
      <c r="H86" s="6">
        <v>45105</v>
      </c>
      <c r="I86" s="12">
        <v>30</v>
      </c>
      <c r="J86">
        <v>1.2138</v>
      </c>
      <c r="K86">
        <v>1.2171000000000001</v>
      </c>
      <c r="M86" s="18">
        <f t="shared" si="12"/>
        <v>3.3000000000000806</v>
      </c>
      <c r="N86" s="18">
        <f t="shared" ref="N86:N123" si="13">M86/(I86/1000)</f>
        <v>110.00000000000269</v>
      </c>
      <c r="O86" s="12">
        <v>7.23</v>
      </c>
      <c r="P86" s="12">
        <v>0.69</v>
      </c>
      <c r="Q86" s="16">
        <v>45105.600694444445</v>
      </c>
      <c r="S86" s="12" t="s">
        <v>124</v>
      </c>
      <c r="T86" s="12" t="b">
        <f t="shared" si="10"/>
        <v>0</v>
      </c>
      <c r="U86" s="12" t="str">
        <f t="shared" si="11"/>
        <v/>
      </c>
    </row>
    <row r="87" spans="2:22">
      <c r="B87">
        <v>11</v>
      </c>
      <c r="C87">
        <v>81</v>
      </c>
      <c r="D87" t="s">
        <v>74</v>
      </c>
      <c r="F87" s="6">
        <v>45103</v>
      </c>
      <c r="G87" s="6">
        <v>45104</v>
      </c>
      <c r="H87" s="6">
        <v>45105</v>
      </c>
      <c r="I87" s="12">
        <v>30</v>
      </c>
      <c r="J87">
        <v>1.2229000000000001</v>
      </c>
      <c r="K87">
        <v>1.2259</v>
      </c>
      <c r="M87" s="18">
        <f t="shared" si="12"/>
        <v>2.9999999999998916</v>
      </c>
      <c r="N87" s="18">
        <f t="shared" si="13"/>
        <v>99.99999999999639</v>
      </c>
      <c r="S87" s="12" t="s">
        <v>124</v>
      </c>
      <c r="T87" s="12" t="b">
        <f t="shared" si="10"/>
        <v>0</v>
      </c>
      <c r="U87" s="12" t="str">
        <f t="shared" si="11"/>
        <v>Good</v>
      </c>
    </row>
    <row r="88" spans="2:22" ht="15">
      <c r="B88">
        <v>12</v>
      </c>
      <c r="C88">
        <v>1</v>
      </c>
      <c r="D88" t="s">
        <v>74</v>
      </c>
      <c r="F88" s="6">
        <v>45112</v>
      </c>
      <c r="G88" s="6">
        <v>45112</v>
      </c>
      <c r="H88" s="6">
        <v>45118</v>
      </c>
      <c r="I88" s="12">
        <v>30</v>
      </c>
      <c r="J88">
        <v>1.2168000000000001</v>
      </c>
      <c r="K88">
        <v>1.2198</v>
      </c>
      <c r="M88" s="18">
        <f t="shared" si="12"/>
        <v>2.9999999999998916</v>
      </c>
      <c r="N88" s="18">
        <f t="shared" si="13"/>
        <v>99.99999999999639</v>
      </c>
      <c r="S88" s="12" t="s">
        <v>124</v>
      </c>
      <c r="T88" s="12" t="b">
        <f t="shared" si="10"/>
        <v>0</v>
      </c>
      <c r="U88" s="12" t="str">
        <f t="shared" si="11"/>
        <v>Good</v>
      </c>
    </row>
    <row r="89" spans="2:22" ht="15">
      <c r="B89">
        <v>12</v>
      </c>
      <c r="C89">
        <v>2</v>
      </c>
      <c r="D89" t="s">
        <v>76</v>
      </c>
      <c r="F89" s="6">
        <v>45112</v>
      </c>
      <c r="G89" s="6">
        <v>45112</v>
      </c>
      <c r="H89" s="6">
        <v>45118</v>
      </c>
      <c r="I89" s="12">
        <v>30</v>
      </c>
      <c r="J89">
        <v>1.2277</v>
      </c>
      <c r="K89">
        <v>1.2277</v>
      </c>
      <c r="M89" s="18">
        <f t="shared" si="12"/>
        <v>0</v>
      </c>
      <c r="N89" s="18">
        <f t="shared" si="13"/>
        <v>0</v>
      </c>
      <c r="S89" s="12" t="s">
        <v>124</v>
      </c>
      <c r="T89" s="12" t="b">
        <f t="shared" si="10"/>
        <v>0</v>
      </c>
      <c r="U89" s="12" t="str">
        <f t="shared" si="11"/>
        <v>Good</v>
      </c>
    </row>
    <row r="90" spans="2:22" ht="15">
      <c r="B90">
        <v>12</v>
      </c>
      <c r="C90">
        <v>3</v>
      </c>
      <c r="D90" t="s">
        <v>155</v>
      </c>
      <c r="F90" s="6">
        <v>45106</v>
      </c>
      <c r="G90" s="6">
        <v>45112</v>
      </c>
      <c r="H90" s="6">
        <v>45118</v>
      </c>
      <c r="I90" s="12">
        <v>30</v>
      </c>
      <c r="J90">
        <v>1.2183999999999999</v>
      </c>
      <c r="K90">
        <v>1.2194</v>
      </c>
      <c r="M90" s="18">
        <f t="shared" si="12"/>
        <v>1.0000000000001119</v>
      </c>
      <c r="N90" s="18">
        <f t="shared" si="13"/>
        <v>33.333333333337066</v>
      </c>
      <c r="O90" s="12">
        <v>8.26</v>
      </c>
      <c r="P90" s="12">
        <v>0.47499999999999998</v>
      </c>
      <c r="Q90" s="16">
        <v>45112</v>
      </c>
      <c r="S90" s="12" t="s">
        <v>124</v>
      </c>
      <c r="T90" s="12" t="b">
        <f t="shared" si="10"/>
        <v>0</v>
      </c>
      <c r="U90" s="12" t="str">
        <f t="shared" si="11"/>
        <v/>
      </c>
    </row>
    <row r="91" spans="2:22" ht="15">
      <c r="B91">
        <v>12</v>
      </c>
      <c r="C91">
        <v>4</v>
      </c>
      <c r="D91" t="s">
        <v>156</v>
      </c>
      <c r="F91" s="6">
        <v>45106</v>
      </c>
      <c r="G91" s="6">
        <v>45112</v>
      </c>
      <c r="H91" s="6">
        <v>45118</v>
      </c>
      <c r="I91" s="12">
        <v>30</v>
      </c>
      <c r="J91">
        <v>1.2125999999999999</v>
      </c>
      <c r="K91">
        <v>1.2131000000000001</v>
      </c>
      <c r="M91" s="18">
        <f t="shared" si="12"/>
        <v>0.50000000000016698</v>
      </c>
      <c r="N91" s="18">
        <f t="shared" si="13"/>
        <v>16.666666666672235</v>
      </c>
      <c r="O91" s="12">
        <v>8.2200000000000006</v>
      </c>
      <c r="P91" s="12">
        <v>0.47599999999999998</v>
      </c>
      <c r="Q91" s="16">
        <v>45112</v>
      </c>
      <c r="S91" s="12" t="s">
        <v>124</v>
      </c>
      <c r="T91" s="12" t="b">
        <f t="shared" si="10"/>
        <v>0</v>
      </c>
      <c r="U91" s="12" t="str">
        <f t="shared" si="11"/>
        <v/>
      </c>
    </row>
    <row r="92" spans="2:22" ht="15">
      <c r="B92">
        <v>12</v>
      </c>
      <c r="C92">
        <v>5</v>
      </c>
      <c r="D92" t="s">
        <v>157</v>
      </c>
      <c r="F92" s="6">
        <v>45106</v>
      </c>
      <c r="G92" s="6">
        <v>45112</v>
      </c>
      <c r="H92" s="6">
        <v>45118</v>
      </c>
      <c r="I92" s="12">
        <v>30</v>
      </c>
      <c r="J92">
        <v>1.2146999999999999</v>
      </c>
      <c r="K92">
        <v>1.2150000000000001</v>
      </c>
      <c r="M92" s="18">
        <f t="shared" si="12"/>
        <v>0.300000000000189</v>
      </c>
      <c r="N92" s="18">
        <f t="shared" si="13"/>
        <v>10.000000000006301</v>
      </c>
      <c r="O92" s="12">
        <v>8.1199999999999992</v>
      </c>
      <c r="P92" s="12">
        <v>0.49</v>
      </c>
      <c r="Q92" s="16">
        <v>45112</v>
      </c>
      <c r="S92" s="12" t="s">
        <v>124</v>
      </c>
      <c r="T92" s="12" t="b">
        <f t="shared" si="10"/>
        <v>0</v>
      </c>
      <c r="U92" s="12" t="str">
        <f t="shared" si="11"/>
        <v/>
      </c>
    </row>
    <row r="93" spans="2:22" ht="15">
      <c r="B93">
        <v>12</v>
      </c>
      <c r="C93">
        <v>6</v>
      </c>
      <c r="D93" t="s">
        <v>158</v>
      </c>
      <c r="F93" s="6">
        <v>45106</v>
      </c>
      <c r="G93" s="6">
        <v>45112</v>
      </c>
      <c r="H93" s="6">
        <v>45118</v>
      </c>
      <c r="I93" s="12">
        <v>30</v>
      </c>
      <c r="J93">
        <v>1.2178</v>
      </c>
      <c r="K93">
        <v>1.2181999999999999</v>
      </c>
      <c r="M93" s="18">
        <f t="shared" si="12"/>
        <v>0.39999999999995595</v>
      </c>
      <c r="N93" s="18">
        <f t="shared" si="13"/>
        <v>13.333333333331865</v>
      </c>
      <c r="O93" s="12">
        <v>8.16</v>
      </c>
      <c r="P93" s="12">
        <v>0.48899999999999999</v>
      </c>
      <c r="Q93" s="16">
        <v>45112</v>
      </c>
      <c r="S93" s="12" t="s">
        <v>124</v>
      </c>
      <c r="T93" s="12" t="b">
        <f t="shared" si="10"/>
        <v>0</v>
      </c>
      <c r="U93" s="12" t="str">
        <f t="shared" si="11"/>
        <v/>
      </c>
    </row>
    <row r="94" spans="2:22" ht="15">
      <c r="B94">
        <v>12</v>
      </c>
      <c r="C94">
        <v>7</v>
      </c>
      <c r="D94" t="s">
        <v>159</v>
      </c>
      <c r="F94" s="6">
        <v>45106</v>
      </c>
      <c r="G94" s="6">
        <v>45112</v>
      </c>
      <c r="H94" s="6">
        <v>45118</v>
      </c>
      <c r="I94" s="12">
        <v>30</v>
      </c>
      <c r="J94">
        <v>1.2146999999999999</v>
      </c>
      <c r="K94">
        <v>1.2151000000000001</v>
      </c>
      <c r="M94" s="18">
        <f t="shared" si="12"/>
        <v>0.40000000000017799</v>
      </c>
      <c r="N94" s="18">
        <f t="shared" si="13"/>
        <v>13.333333333339267</v>
      </c>
      <c r="O94" s="12">
        <v>8.18</v>
      </c>
      <c r="P94" s="12">
        <v>0.47</v>
      </c>
      <c r="Q94" s="16">
        <v>45112</v>
      </c>
      <c r="S94" s="12" t="s">
        <v>124</v>
      </c>
      <c r="T94" s="12" t="b">
        <f t="shared" si="10"/>
        <v>0</v>
      </c>
      <c r="U94" s="12" t="str">
        <f t="shared" si="11"/>
        <v/>
      </c>
    </row>
    <row r="95" spans="2:22" ht="15">
      <c r="B95">
        <v>12</v>
      </c>
      <c r="C95">
        <v>8</v>
      </c>
      <c r="D95" t="s">
        <v>160</v>
      </c>
      <c r="F95" s="6">
        <v>45106</v>
      </c>
      <c r="G95" s="6">
        <v>45112</v>
      </c>
      <c r="H95" s="6">
        <v>45118</v>
      </c>
      <c r="I95" s="12">
        <v>30</v>
      </c>
      <c r="J95">
        <v>1.2190000000000001</v>
      </c>
      <c r="K95">
        <v>1.2193000000000001</v>
      </c>
      <c r="M95" s="18">
        <f t="shared" si="12"/>
        <v>0.29999999999996696</v>
      </c>
      <c r="N95" s="18">
        <f t="shared" si="13"/>
        <v>9.9999999999988987</v>
      </c>
      <c r="O95" s="12">
        <v>8.16</v>
      </c>
      <c r="P95" s="12">
        <v>0.47099999999999997</v>
      </c>
      <c r="Q95" s="16">
        <v>45112</v>
      </c>
      <c r="S95" s="12" t="s">
        <v>124</v>
      </c>
      <c r="T95" s="12" t="b">
        <f t="shared" si="10"/>
        <v>0</v>
      </c>
      <c r="U95" s="12" t="str">
        <f t="shared" si="11"/>
        <v/>
      </c>
    </row>
    <row r="96" spans="2:22" ht="15">
      <c r="B96">
        <v>12</v>
      </c>
      <c r="C96">
        <v>9</v>
      </c>
      <c r="D96" t="s">
        <v>161</v>
      </c>
      <c r="F96" s="6">
        <v>45106</v>
      </c>
      <c r="G96" s="6">
        <v>45112</v>
      </c>
      <c r="H96" s="6">
        <v>45118</v>
      </c>
      <c r="I96" s="12">
        <v>30</v>
      </c>
      <c r="J96">
        <v>1.2165999999999999</v>
      </c>
      <c r="K96">
        <v>1.2171000000000001</v>
      </c>
      <c r="M96" s="18">
        <f t="shared" si="12"/>
        <v>0.50000000000016698</v>
      </c>
      <c r="N96" s="18">
        <f t="shared" si="13"/>
        <v>16.666666666672235</v>
      </c>
      <c r="O96" s="12">
        <v>8.14</v>
      </c>
      <c r="P96" s="12">
        <v>0.47599999999999998</v>
      </c>
      <c r="Q96" s="16">
        <v>45112</v>
      </c>
      <c r="S96" s="12" t="s">
        <v>124</v>
      </c>
      <c r="T96" s="12" t="b">
        <f t="shared" si="10"/>
        <v>0</v>
      </c>
      <c r="U96" s="12" t="str">
        <f>IF(AND(D96="Stock Solution", N96&gt;=90, N96&lt;=110), "Good", IF(AND(D96="DI", N96&gt;=-3.33, N96&lt;=3.33), "Good", IF(OR(D96&lt;&gt;"Stock Solution", D96&lt;&gt;"DI"), "", "Bad")))</f>
        <v/>
      </c>
    </row>
    <row r="97" spans="2:21" ht="15">
      <c r="B97">
        <v>12</v>
      </c>
      <c r="C97">
        <v>10</v>
      </c>
      <c r="D97" t="s">
        <v>162</v>
      </c>
      <c r="F97" s="6">
        <v>45106</v>
      </c>
      <c r="G97" s="6">
        <v>45112</v>
      </c>
      <c r="H97" s="6">
        <v>45118</v>
      </c>
      <c r="I97" s="12">
        <v>30</v>
      </c>
      <c r="J97">
        <v>1.2088000000000001</v>
      </c>
      <c r="K97">
        <v>1.2091000000000001</v>
      </c>
      <c r="M97" s="18">
        <f t="shared" si="12"/>
        <v>0.29999999999996696</v>
      </c>
      <c r="N97" s="18">
        <f t="shared" si="13"/>
        <v>9.9999999999988987</v>
      </c>
      <c r="O97" s="12">
        <v>8.09</v>
      </c>
      <c r="P97" s="12">
        <v>0.48299999999999998</v>
      </c>
      <c r="Q97" s="16">
        <v>45112</v>
      </c>
      <c r="S97" s="12" t="s">
        <v>124</v>
      </c>
      <c r="T97" s="12" t="b">
        <f t="shared" si="10"/>
        <v>0</v>
      </c>
      <c r="U97" s="12" t="str">
        <f t="shared" si="11"/>
        <v/>
      </c>
    </row>
    <row r="98" spans="2:21" ht="15">
      <c r="B98">
        <v>12</v>
      </c>
      <c r="C98">
        <v>11</v>
      </c>
      <c r="D98" t="s">
        <v>163</v>
      </c>
      <c r="F98" s="6">
        <v>45106</v>
      </c>
      <c r="G98" s="6">
        <v>45112</v>
      </c>
      <c r="H98" s="6">
        <v>45118</v>
      </c>
      <c r="I98" s="12">
        <v>30</v>
      </c>
      <c r="J98">
        <v>1.2329000000000001</v>
      </c>
      <c r="K98">
        <v>1.2337</v>
      </c>
      <c r="M98" s="18">
        <f t="shared" si="12"/>
        <v>0.79999999999991189</v>
      </c>
      <c r="N98" s="18">
        <f t="shared" si="13"/>
        <v>26.66666666666373</v>
      </c>
      <c r="O98" s="12">
        <v>8.2100000000000009</v>
      </c>
      <c r="P98" s="12">
        <v>0.46500000000000002</v>
      </c>
      <c r="Q98" s="16">
        <v>45112</v>
      </c>
      <c r="S98" s="12" t="s">
        <v>124</v>
      </c>
      <c r="T98" s="12" t="b">
        <f t="shared" si="10"/>
        <v>0</v>
      </c>
      <c r="U98" s="12" t="str">
        <f t="shared" si="11"/>
        <v/>
      </c>
    </row>
    <row r="99" spans="2:21" ht="15">
      <c r="B99">
        <v>12</v>
      </c>
      <c r="C99">
        <v>12</v>
      </c>
      <c r="D99" t="s">
        <v>164</v>
      </c>
      <c r="F99" s="6">
        <v>45106</v>
      </c>
      <c r="G99" s="6">
        <v>45112</v>
      </c>
      <c r="H99" s="6">
        <v>45118</v>
      </c>
      <c r="I99" s="12">
        <v>30</v>
      </c>
      <c r="J99">
        <v>1.2041999999999999</v>
      </c>
      <c r="K99">
        <v>1.2049000000000001</v>
      </c>
      <c r="M99" s="18">
        <f t="shared" si="12"/>
        <v>0.70000000000014495</v>
      </c>
      <c r="N99" s="18">
        <f t="shared" si="13"/>
        <v>23.333333333338167</v>
      </c>
      <c r="O99" s="12">
        <v>8.18</v>
      </c>
      <c r="P99" s="12">
        <v>0.46500000000000002</v>
      </c>
      <c r="Q99" s="16">
        <v>45112</v>
      </c>
      <c r="S99" s="12" t="s">
        <v>124</v>
      </c>
      <c r="T99" s="12" t="b">
        <f t="shared" si="10"/>
        <v>0</v>
      </c>
      <c r="U99" s="12" t="str">
        <f t="shared" si="11"/>
        <v/>
      </c>
    </row>
    <row r="100" spans="2:21" ht="15">
      <c r="B100">
        <v>13</v>
      </c>
      <c r="C100">
        <v>13</v>
      </c>
      <c r="D100" t="s">
        <v>74</v>
      </c>
      <c r="F100" s="6">
        <v>45112</v>
      </c>
      <c r="G100" s="6">
        <v>45112</v>
      </c>
      <c r="H100" s="6">
        <v>45118</v>
      </c>
      <c r="I100" s="12">
        <v>30</v>
      </c>
      <c r="J100">
        <v>1.2174</v>
      </c>
      <c r="K100">
        <v>1.2203999999999999</v>
      </c>
      <c r="M100" s="18">
        <f t="shared" si="12"/>
        <v>2.9999999999998916</v>
      </c>
      <c r="N100" s="18">
        <f t="shared" si="13"/>
        <v>99.99999999999639</v>
      </c>
      <c r="S100" s="12" t="s">
        <v>124</v>
      </c>
      <c r="T100" s="12" t="b">
        <f t="shared" si="10"/>
        <v>0</v>
      </c>
      <c r="U100" s="12" t="str">
        <f t="shared" si="11"/>
        <v>Good</v>
      </c>
    </row>
    <row r="101" spans="2:21" ht="15">
      <c r="B101">
        <v>13</v>
      </c>
      <c r="C101">
        <v>14</v>
      </c>
      <c r="D101" t="s">
        <v>76</v>
      </c>
      <c r="F101" s="6">
        <v>45112</v>
      </c>
      <c r="G101" s="6">
        <v>45112</v>
      </c>
      <c r="H101" s="6">
        <v>45118</v>
      </c>
      <c r="I101" s="12">
        <v>30</v>
      </c>
      <c r="J101">
        <v>1.2245999999999999</v>
      </c>
      <c r="K101">
        <v>1.2245999999999999</v>
      </c>
      <c r="M101" s="18">
        <f t="shared" si="12"/>
        <v>0</v>
      </c>
      <c r="N101" s="18">
        <f t="shared" si="13"/>
        <v>0</v>
      </c>
      <c r="S101" s="12" t="s">
        <v>124</v>
      </c>
      <c r="T101" s="12" t="b">
        <f t="shared" si="10"/>
        <v>0</v>
      </c>
      <c r="U101" s="12" t="str">
        <f t="shared" si="11"/>
        <v>Good</v>
      </c>
    </row>
    <row r="102" spans="2:21" ht="15">
      <c r="B102">
        <v>13</v>
      </c>
      <c r="C102">
        <v>15</v>
      </c>
      <c r="D102" t="s">
        <v>165</v>
      </c>
      <c r="F102" s="6">
        <v>45106</v>
      </c>
      <c r="G102" s="6">
        <v>45112</v>
      </c>
      <c r="H102" s="6">
        <v>45118</v>
      </c>
      <c r="I102" s="12">
        <v>30</v>
      </c>
      <c r="J102">
        <v>1.2041999999999999</v>
      </c>
      <c r="K102">
        <v>1.2044999999999999</v>
      </c>
      <c r="M102" s="18">
        <f t="shared" si="12"/>
        <v>0.29999999999996696</v>
      </c>
      <c r="N102" s="18">
        <f t="shared" si="13"/>
        <v>9.9999999999988987</v>
      </c>
      <c r="O102" s="12">
        <v>8.1300000000000008</v>
      </c>
      <c r="P102" s="12">
        <v>0.39600000000000002</v>
      </c>
      <c r="Q102" s="16">
        <v>45112</v>
      </c>
      <c r="S102" s="12" t="s">
        <v>124</v>
      </c>
      <c r="T102" s="12" t="b">
        <f t="shared" si="10"/>
        <v>0</v>
      </c>
      <c r="U102" s="12" t="str">
        <f t="shared" si="11"/>
        <v/>
      </c>
    </row>
    <row r="103" spans="2:21" ht="15">
      <c r="B103">
        <v>13</v>
      </c>
      <c r="C103">
        <v>16</v>
      </c>
      <c r="D103" t="s">
        <v>166</v>
      </c>
      <c r="F103" s="6">
        <v>45106</v>
      </c>
      <c r="G103" s="6">
        <v>45112</v>
      </c>
      <c r="H103" s="6">
        <v>45118</v>
      </c>
      <c r="I103" s="12">
        <v>30</v>
      </c>
      <c r="J103">
        <v>1.2201</v>
      </c>
      <c r="K103">
        <v>1.2205999999999999</v>
      </c>
      <c r="M103" s="18">
        <f t="shared" si="12"/>
        <v>0.49999999999994493</v>
      </c>
      <c r="N103" s="18">
        <f t="shared" si="13"/>
        <v>16.666666666664831</v>
      </c>
      <c r="O103" s="12">
        <v>8.09</v>
      </c>
      <c r="P103" s="12">
        <v>0.39500000000000002</v>
      </c>
      <c r="Q103" s="16">
        <v>45112</v>
      </c>
      <c r="S103" s="12" t="s">
        <v>124</v>
      </c>
      <c r="T103" s="12" t="b">
        <f t="shared" si="10"/>
        <v>0</v>
      </c>
      <c r="U103" s="12" t="str">
        <f t="shared" si="11"/>
        <v/>
      </c>
    </row>
    <row r="104" spans="2:21" ht="15">
      <c r="B104">
        <v>13</v>
      </c>
      <c r="C104">
        <v>17</v>
      </c>
      <c r="D104" t="s">
        <v>167</v>
      </c>
      <c r="F104" s="6">
        <v>45106</v>
      </c>
      <c r="G104" s="6">
        <v>45112</v>
      </c>
      <c r="H104" s="6">
        <v>45118</v>
      </c>
      <c r="I104" s="12">
        <v>30</v>
      </c>
      <c r="J104">
        <v>1.2099</v>
      </c>
      <c r="K104">
        <v>1.2103999999999999</v>
      </c>
      <c r="M104" s="18">
        <f t="shared" si="12"/>
        <v>0.49999999999994493</v>
      </c>
      <c r="N104" s="18">
        <f t="shared" si="13"/>
        <v>16.666666666664831</v>
      </c>
      <c r="O104" s="12">
        <v>8.33</v>
      </c>
      <c r="P104" s="12">
        <v>0.373</v>
      </c>
      <c r="Q104" s="16">
        <v>45115</v>
      </c>
      <c r="S104" s="12" t="s">
        <v>124</v>
      </c>
      <c r="T104" s="12" t="b">
        <f t="shared" si="10"/>
        <v>0</v>
      </c>
      <c r="U104" s="12" t="str">
        <f t="shared" si="11"/>
        <v/>
      </c>
    </row>
    <row r="105" spans="2:21" ht="15">
      <c r="B105">
        <v>13</v>
      </c>
      <c r="C105">
        <v>18</v>
      </c>
      <c r="D105" t="s">
        <v>168</v>
      </c>
      <c r="F105" s="6">
        <v>45106</v>
      </c>
      <c r="G105" s="6">
        <v>45112</v>
      </c>
      <c r="H105" s="6">
        <v>45118</v>
      </c>
      <c r="I105" s="12">
        <v>30</v>
      </c>
      <c r="J105">
        <v>1.2022999999999999</v>
      </c>
      <c r="K105">
        <v>1.2027000000000001</v>
      </c>
      <c r="M105" s="18">
        <f t="shared" si="12"/>
        <v>0.40000000000017799</v>
      </c>
      <c r="N105" s="18">
        <f t="shared" si="13"/>
        <v>13.333333333339267</v>
      </c>
      <c r="O105" s="12">
        <v>8.35</v>
      </c>
      <c r="P105" s="12">
        <v>0.373</v>
      </c>
      <c r="Q105" s="16">
        <v>45115</v>
      </c>
      <c r="S105" s="12" t="s">
        <v>124</v>
      </c>
      <c r="T105" s="12" t="b">
        <f t="shared" si="10"/>
        <v>0</v>
      </c>
      <c r="U105" s="12" t="str">
        <f t="shared" si="11"/>
        <v/>
      </c>
    </row>
    <row r="106" spans="2:21" ht="15">
      <c r="B106">
        <v>13</v>
      </c>
      <c r="C106">
        <v>19</v>
      </c>
      <c r="D106" t="s">
        <v>169</v>
      </c>
      <c r="F106" s="6">
        <v>45106</v>
      </c>
      <c r="G106" s="6">
        <v>45112</v>
      </c>
      <c r="H106" s="6">
        <v>45118</v>
      </c>
      <c r="I106" s="12">
        <v>30</v>
      </c>
      <c r="J106">
        <v>1.2028000000000001</v>
      </c>
      <c r="K106">
        <v>1.2035</v>
      </c>
      <c r="M106" s="18">
        <f t="shared" si="12"/>
        <v>0.69999999999992291</v>
      </c>
      <c r="N106" s="18">
        <f t="shared" si="13"/>
        <v>23.333333333330764</v>
      </c>
      <c r="O106" s="12">
        <v>8.42</v>
      </c>
      <c r="P106" s="12">
        <v>0.505</v>
      </c>
      <c r="Q106" s="16">
        <v>45115</v>
      </c>
      <c r="S106" s="12" t="s">
        <v>124</v>
      </c>
      <c r="T106" s="12" t="b">
        <f t="shared" si="10"/>
        <v>0</v>
      </c>
      <c r="U106" s="12" t="str">
        <f t="shared" si="11"/>
        <v/>
      </c>
    </row>
    <row r="107" spans="2:21" ht="15">
      <c r="B107">
        <v>13</v>
      </c>
      <c r="C107">
        <v>20</v>
      </c>
      <c r="D107" t="s">
        <v>170</v>
      </c>
      <c r="F107" s="6">
        <v>45106</v>
      </c>
      <c r="G107" s="6">
        <v>45112</v>
      </c>
      <c r="H107" s="6">
        <v>45118</v>
      </c>
      <c r="I107" s="12">
        <v>30</v>
      </c>
      <c r="J107">
        <v>1.1967000000000001</v>
      </c>
      <c r="K107">
        <v>1.1973</v>
      </c>
      <c r="M107" s="18">
        <f t="shared" si="12"/>
        <v>0.59999999999993392</v>
      </c>
      <c r="N107" s="18">
        <f t="shared" si="13"/>
        <v>19.999999999997797</v>
      </c>
      <c r="O107" s="12">
        <v>8.4</v>
      </c>
      <c r="P107" s="12">
        <v>0.50600000000000001</v>
      </c>
      <c r="Q107" s="16">
        <v>45115</v>
      </c>
      <c r="S107" s="12" t="s">
        <v>124</v>
      </c>
      <c r="T107" s="12" t="b">
        <f t="shared" si="10"/>
        <v>0</v>
      </c>
      <c r="U107" s="12" t="str">
        <f t="shared" si="11"/>
        <v/>
      </c>
    </row>
    <row r="108" spans="2:21" ht="15">
      <c r="B108">
        <v>13</v>
      </c>
      <c r="C108">
        <v>21</v>
      </c>
      <c r="D108" t="s">
        <v>171</v>
      </c>
      <c r="F108" s="6">
        <v>45106</v>
      </c>
      <c r="G108" s="6">
        <v>45112</v>
      </c>
      <c r="H108" s="6">
        <v>45118</v>
      </c>
      <c r="I108" s="12">
        <v>30</v>
      </c>
      <c r="J108">
        <v>1.2119</v>
      </c>
      <c r="K108">
        <v>1.2122999999999999</v>
      </c>
      <c r="M108" s="18">
        <f t="shared" si="12"/>
        <v>0.39999999999995595</v>
      </c>
      <c r="N108" s="18">
        <f t="shared" si="13"/>
        <v>13.333333333331865</v>
      </c>
      <c r="O108" s="12">
        <v>8.51</v>
      </c>
      <c r="P108" s="12">
        <v>0.40500000000000003</v>
      </c>
      <c r="Q108" s="16">
        <v>45115</v>
      </c>
      <c r="S108" s="12" t="s">
        <v>124</v>
      </c>
      <c r="T108" s="12" t="b">
        <f t="shared" si="10"/>
        <v>0</v>
      </c>
      <c r="U108" s="12" t="str">
        <f t="shared" si="11"/>
        <v/>
      </c>
    </row>
    <row r="109" spans="2:21" ht="15">
      <c r="B109">
        <v>13</v>
      </c>
      <c r="C109">
        <v>22</v>
      </c>
      <c r="D109" t="s">
        <v>172</v>
      </c>
      <c r="F109" s="6">
        <v>45106</v>
      </c>
      <c r="G109" s="6">
        <v>45112</v>
      </c>
      <c r="H109" s="6">
        <v>45118</v>
      </c>
      <c r="I109" s="12">
        <v>30</v>
      </c>
      <c r="J109">
        <v>1.2199</v>
      </c>
      <c r="K109">
        <v>1.2203999999999999</v>
      </c>
      <c r="M109" s="18">
        <f t="shared" si="12"/>
        <v>0.49999999999994493</v>
      </c>
      <c r="N109" s="18">
        <f t="shared" si="13"/>
        <v>16.666666666664831</v>
      </c>
      <c r="O109" s="12">
        <v>8.52</v>
      </c>
      <c r="P109" s="12">
        <v>0.40400000000000003</v>
      </c>
      <c r="Q109" s="16">
        <v>45115</v>
      </c>
      <c r="S109" s="12" t="s">
        <v>124</v>
      </c>
      <c r="T109" s="12" t="b">
        <f t="shared" si="10"/>
        <v>0</v>
      </c>
      <c r="U109" s="12" t="str">
        <f t="shared" si="11"/>
        <v/>
      </c>
    </row>
    <row r="110" spans="2:21" ht="15">
      <c r="B110">
        <v>13</v>
      </c>
      <c r="C110">
        <v>23</v>
      </c>
      <c r="D110" t="s">
        <v>173</v>
      </c>
      <c r="F110" s="6">
        <v>45106</v>
      </c>
      <c r="G110" s="6">
        <v>45112</v>
      </c>
      <c r="H110" s="6">
        <v>45118</v>
      </c>
      <c r="I110" s="12">
        <v>30</v>
      </c>
      <c r="J110">
        <v>1.2190000000000001</v>
      </c>
      <c r="K110">
        <v>1.2196</v>
      </c>
      <c r="M110" s="18">
        <f t="shared" si="12"/>
        <v>0.59999999999993392</v>
      </c>
      <c r="N110" s="18">
        <f t="shared" si="13"/>
        <v>19.999999999997797</v>
      </c>
      <c r="O110" s="12">
        <v>8.3000000000000007</v>
      </c>
      <c r="P110" s="12">
        <v>0.42599999999999999</v>
      </c>
      <c r="Q110" s="16">
        <v>45115</v>
      </c>
      <c r="S110" s="12" t="s">
        <v>124</v>
      </c>
      <c r="T110" s="12" t="b">
        <f t="shared" si="10"/>
        <v>0</v>
      </c>
      <c r="U110" s="12" t="str">
        <f t="shared" si="11"/>
        <v/>
      </c>
    </row>
    <row r="111" spans="2:21" ht="15">
      <c r="B111">
        <v>13</v>
      </c>
      <c r="C111">
        <v>24</v>
      </c>
      <c r="D111" t="s">
        <v>174</v>
      </c>
      <c r="F111" s="6">
        <v>45106</v>
      </c>
      <c r="G111" s="6">
        <v>45112</v>
      </c>
      <c r="H111" s="6">
        <v>45118</v>
      </c>
      <c r="I111" s="12">
        <v>30</v>
      </c>
      <c r="J111">
        <v>1.2179</v>
      </c>
      <c r="K111">
        <v>1.2182999999999999</v>
      </c>
      <c r="M111" s="18">
        <f t="shared" si="12"/>
        <v>0.39999999999995595</v>
      </c>
      <c r="N111" s="18">
        <f t="shared" si="13"/>
        <v>13.333333333331865</v>
      </c>
      <c r="O111" s="12">
        <v>8.3000000000000007</v>
      </c>
      <c r="P111" s="12">
        <v>0.42599999999999999</v>
      </c>
      <c r="Q111" s="16">
        <v>45115</v>
      </c>
      <c r="S111" s="12" t="s">
        <v>124</v>
      </c>
      <c r="T111" s="12" t="b">
        <f t="shared" si="10"/>
        <v>0</v>
      </c>
      <c r="U111" s="12" t="str">
        <f t="shared" si="11"/>
        <v/>
      </c>
    </row>
    <row r="112" spans="2:21" ht="15">
      <c r="B112">
        <v>14</v>
      </c>
      <c r="C112">
        <v>25</v>
      </c>
      <c r="D112" t="s">
        <v>74</v>
      </c>
      <c r="F112" s="6">
        <v>45112</v>
      </c>
      <c r="G112" s="6">
        <v>45112</v>
      </c>
      <c r="H112" s="6">
        <v>45118</v>
      </c>
      <c r="I112" s="12">
        <v>30</v>
      </c>
      <c r="J112">
        <v>1.2021999999999999</v>
      </c>
      <c r="K112">
        <v>1.2053</v>
      </c>
      <c r="M112" s="18">
        <f t="shared" si="12"/>
        <v>3.1000000000001027</v>
      </c>
      <c r="N112" s="18">
        <f t="shared" si="13"/>
        <v>103.33333333333675</v>
      </c>
      <c r="S112" s="12" t="s">
        <v>124</v>
      </c>
      <c r="T112" s="12" t="b">
        <f t="shared" si="10"/>
        <v>0</v>
      </c>
      <c r="U112" s="12" t="str">
        <f t="shared" si="11"/>
        <v>Good</v>
      </c>
    </row>
    <row r="113" spans="2:21" ht="15">
      <c r="B113">
        <v>14</v>
      </c>
      <c r="C113">
        <v>26</v>
      </c>
      <c r="D113" t="s">
        <v>76</v>
      </c>
      <c r="F113" s="6">
        <v>45112</v>
      </c>
      <c r="G113" s="6">
        <v>45112</v>
      </c>
      <c r="H113" s="6">
        <v>45118</v>
      </c>
      <c r="I113" s="12">
        <v>30</v>
      </c>
      <c r="J113">
        <v>1.1932</v>
      </c>
      <c r="K113">
        <v>1.1933</v>
      </c>
      <c r="M113" s="18">
        <f t="shared" si="12"/>
        <v>9.9999999999988987E-2</v>
      </c>
      <c r="N113" s="18">
        <f t="shared" si="13"/>
        <v>3.3333333333329662</v>
      </c>
      <c r="S113" s="12" t="s">
        <v>124</v>
      </c>
      <c r="T113" s="12" t="b">
        <f t="shared" si="10"/>
        <v>0</v>
      </c>
      <c r="U113" s="12" t="str">
        <f t="shared" si="11"/>
        <v/>
      </c>
    </row>
    <row r="114" spans="2:21" ht="15">
      <c r="B114">
        <v>14</v>
      </c>
      <c r="C114">
        <v>27</v>
      </c>
      <c r="D114" t="s">
        <v>175</v>
      </c>
      <c r="F114" s="6">
        <v>45106</v>
      </c>
      <c r="G114" s="6">
        <v>45112</v>
      </c>
      <c r="H114" s="6">
        <v>45118</v>
      </c>
      <c r="I114" s="12">
        <v>30</v>
      </c>
      <c r="J114">
        <v>1.2116</v>
      </c>
      <c r="K114">
        <v>1.2119</v>
      </c>
      <c r="M114" s="18">
        <f t="shared" si="12"/>
        <v>0.29999999999996696</v>
      </c>
      <c r="N114" s="18">
        <f t="shared" si="13"/>
        <v>9.9999999999988987</v>
      </c>
      <c r="O114" s="12">
        <v>7.92</v>
      </c>
      <c r="P114" s="12">
        <v>0</v>
      </c>
      <c r="Q114" s="16">
        <v>45115</v>
      </c>
      <c r="S114" s="12" t="s">
        <v>124</v>
      </c>
      <c r="T114" s="12" t="b">
        <f t="shared" si="10"/>
        <v>0</v>
      </c>
      <c r="U114" s="12" t="str">
        <f t="shared" si="11"/>
        <v/>
      </c>
    </row>
    <row r="115" spans="2:21" ht="15">
      <c r="B115">
        <v>14</v>
      </c>
      <c r="C115">
        <v>28</v>
      </c>
      <c r="D115" t="s">
        <v>176</v>
      </c>
      <c r="F115" s="6">
        <v>45106</v>
      </c>
      <c r="G115" s="6">
        <v>45112</v>
      </c>
      <c r="H115" s="6">
        <v>45118</v>
      </c>
      <c r="I115" s="12">
        <v>30</v>
      </c>
      <c r="J115">
        <v>1.1996</v>
      </c>
      <c r="K115">
        <v>1.1998</v>
      </c>
      <c r="M115" s="18">
        <f t="shared" si="12"/>
        <v>0.19999999999997797</v>
      </c>
      <c r="N115" s="18">
        <f t="shared" si="13"/>
        <v>6.6666666666659324</v>
      </c>
      <c r="O115" s="12">
        <v>7.69</v>
      </c>
      <c r="P115" s="12">
        <v>0</v>
      </c>
      <c r="Q115" s="16">
        <v>45115</v>
      </c>
      <c r="S115" s="12" t="s">
        <v>124</v>
      </c>
      <c r="T115" s="12" t="b">
        <f t="shared" ref="T115:T125" si="14">IF(G115-F115&gt;7, TRUE, FALSE)</f>
        <v>0</v>
      </c>
      <c r="U115" s="12" t="str">
        <f t="shared" ref="U115:U125" si="15">IF(AND(D115="Stock Solution", N115&gt;=90, N115&lt;=110), "Good", IF(AND(D115="DI", N115&gt;=-3.33, N115&lt;=3.33), "Good", IF(OR(D115&lt;&gt;"Stock Solution", D115&lt;&gt;"DI"), "", "Bad")))</f>
        <v/>
      </c>
    </row>
    <row r="116" spans="2:21" ht="15">
      <c r="B116">
        <v>14</v>
      </c>
      <c r="C116">
        <v>29</v>
      </c>
      <c r="D116" t="s">
        <v>177</v>
      </c>
      <c r="F116" s="6">
        <v>45106</v>
      </c>
      <c r="G116" s="6">
        <v>45112</v>
      </c>
      <c r="H116" s="6">
        <v>45118</v>
      </c>
      <c r="I116" s="12">
        <v>30</v>
      </c>
      <c r="J116">
        <v>1.2182999999999999</v>
      </c>
      <c r="K116">
        <v>1.2188000000000001</v>
      </c>
      <c r="M116" s="18">
        <f t="shared" si="12"/>
        <v>0.50000000000016698</v>
      </c>
      <c r="N116" s="18">
        <f t="shared" si="13"/>
        <v>16.666666666672235</v>
      </c>
      <c r="O116" s="12">
        <v>8.5299999999999994</v>
      </c>
      <c r="P116" s="12">
        <v>0.28799999999999998</v>
      </c>
      <c r="Q116" s="16">
        <v>45115</v>
      </c>
      <c r="S116" s="12" t="s">
        <v>124</v>
      </c>
      <c r="T116" s="12" t="b">
        <f t="shared" si="14"/>
        <v>0</v>
      </c>
      <c r="U116" s="12" t="str">
        <f t="shared" si="15"/>
        <v/>
      </c>
    </row>
    <row r="117" spans="2:21" ht="15">
      <c r="B117">
        <v>14</v>
      </c>
      <c r="C117">
        <v>30</v>
      </c>
      <c r="D117" t="s">
        <v>178</v>
      </c>
      <c r="F117" s="6">
        <v>45106</v>
      </c>
      <c r="G117" s="6">
        <v>45112</v>
      </c>
      <c r="H117" s="6">
        <v>45118</v>
      </c>
      <c r="I117" s="12">
        <v>30</v>
      </c>
      <c r="J117">
        <v>1.2188000000000001</v>
      </c>
      <c r="K117">
        <v>1.2190000000000001</v>
      </c>
      <c r="M117" s="18">
        <f t="shared" si="12"/>
        <v>0.19999999999997797</v>
      </c>
      <c r="N117" s="18">
        <f t="shared" si="13"/>
        <v>6.6666666666659324</v>
      </c>
      <c r="O117" s="12">
        <v>8.6300000000000008</v>
      </c>
      <c r="P117" s="12">
        <v>0.26100000000000001</v>
      </c>
      <c r="Q117" s="16">
        <v>45115</v>
      </c>
      <c r="S117" s="12" t="s">
        <v>124</v>
      </c>
      <c r="T117" s="12" t="b">
        <f t="shared" si="14"/>
        <v>0</v>
      </c>
      <c r="U117" s="12" t="str">
        <f t="shared" si="15"/>
        <v/>
      </c>
    </row>
    <row r="118" spans="2:21" ht="15">
      <c r="B118">
        <v>14</v>
      </c>
      <c r="C118">
        <v>31</v>
      </c>
      <c r="D118" t="s">
        <v>179</v>
      </c>
      <c r="F118" s="6">
        <v>45106</v>
      </c>
      <c r="G118" s="6">
        <v>45112</v>
      </c>
      <c r="H118" s="6">
        <v>45118</v>
      </c>
      <c r="I118" s="12">
        <v>30</v>
      </c>
      <c r="J118">
        <v>1.2168000000000001</v>
      </c>
      <c r="K118">
        <v>1.2175</v>
      </c>
      <c r="M118" s="18">
        <f t="shared" si="12"/>
        <v>0.69999999999992291</v>
      </c>
      <c r="N118" s="18">
        <f t="shared" si="13"/>
        <v>23.333333333330764</v>
      </c>
      <c r="O118" s="12">
        <v>7.1</v>
      </c>
      <c r="P118" s="12">
        <v>0</v>
      </c>
      <c r="Q118" s="16">
        <v>45115</v>
      </c>
      <c r="S118" s="12" t="s">
        <v>124</v>
      </c>
      <c r="T118" s="12" t="b">
        <f t="shared" si="14"/>
        <v>0</v>
      </c>
      <c r="U118" s="12" t="str">
        <f t="shared" si="15"/>
        <v/>
      </c>
    </row>
    <row r="119" spans="2:21" ht="15">
      <c r="B119">
        <v>14</v>
      </c>
      <c r="C119">
        <v>32</v>
      </c>
      <c r="D119" t="s">
        <v>180</v>
      </c>
      <c r="F119" s="6">
        <v>45106</v>
      </c>
      <c r="G119" s="6">
        <v>45112</v>
      </c>
      <c r="H119" s="6">
        <v>45118</v>
      </c>
      <c r="I119" s="12">
        <v>30</v>
      </c>
      <c r="J119">
        <v>1.2049000000000001</v>
      </c>
      <c r="K119">
        <v>1.2049000000000001</v>
      </c>
      <c r="M119" s="18">
        <f t="shared" si="12"/>
        <v>0</v>
      </c>
      <c r="N119" s="18">
        <f t="shared" si="13"/>
        <v>0</v>
      </c>
      <c r="O119" s="12">
        <v>7.1</v>
      </c>
      <c r="P119" s="12">
        <v>0</v>
      </c>
      <c r="Q119" s="16">
        <v>45115</v>
      </c>
      <c r="S119" s="12" t="s">
        <v>124</v>
      </c>
      <c r="T119" s="12" t="b">
        <f t="shared" si="14"/>
        <v>0</v>
      </c>
      <c r="U119" s="12" t="str">
        <f t="shared" si="15"/>
        <v/>
      </c>
    </row>
    <row r="120" spans="2:21" ht="15">
      <c r="B120">
        <v>14</v>
      </c>
      <c r="C120">
        <v>33</v>
      </c>
      <c r="D120" t="s">
        <v>181</v>
      </c>
      <c r="F120" s="6">
        <v>45106</v>
      </c>
      <c r="G120" s="6">
        <v>45112</v>
      </c>
      <c r="H120" s="6">
        <v>45118</v>
      </c>
      <c r="I120" s="12">
        <v>30</v>
      </c>
      <c r="J120">
        <v>1.2023999999999999</v>
      </c>
      <c r="K120">
        <v>1.2025999999999999</v>
      </c>
      <c r="M120" s="18">
        <f t="shared" si="12"/>
        <v>0.19999999999997797</v>
      </c>
      <c r="N120" s="18">
        <f t="shared" si="13"/>
        <v>6.6666666666659324</v>
      </c>
      <c r="O120" s="12">
        <v>7.11</v>
      </c>
      <c r="P120" s="12">
        <v>0</v>
      </c>
      <c r="Q120" s="16">
        <v>45115</v>
      </c>
      <c r="S120" s="12" t="s">
        <v>124</v>
      </c>
      <c r="T120" s="12" t="b">
        <f t="shared" si="14"/>
        <v>0</v>
      </c>
      <c r="U120" s="12" t="str">
        <f t="shared" si="15"/>
        <v/>
      </c>
    </row>
    <row r="121" spans="2:21" ht="15">
      <c r="B121">
        <v>14</v>
      </c>
      <c r="C121">
        <v>34</v>
      </c>
      <c r="D121" t="s">
        <v>182</v>
      </c>
      <c r="F121" s="6">
        <v>45106</v>
      </c>
      <c r="G121" s="6">
        <v>45112</v>
      </c>
      <c r="H121" s="6">
        <v>45118</v>
      </c>
      <c r="I121" s="12">
        <v>30</v>
      </c>
      <c r="J121">
        <v>1.2184999999999999</v>
      </c>
      <c r="K121">
        <v>1.2190000000000001</v>
      </c>
      <c r="M121" s="18">
        <f t="shared" si="12"/>
        <v>0.50000000000016698</v>
      </c>
      <c r="N121" s="18">
        <f t="shared" si="13"/>
        <v>16.666666666672235</v>
      </c>
      <c r="O121" s="12">
        <v>7.12</v>
      </c>
      <c r="P121" s="12">
        <v>0</v>
      </c>
      <c r="Q121" s="16">
        <v>45115</v>
      </c>
      <c r="S121" s="12" t="s">
        <v>124</v>
      </c>
      <c r="T121" s="12" t="b">
        <f t="shared" si="14"/>
        <v>0</v>
      </c>
      <c r="U121" s="12" t="str">
        <f t="shared" si="15"/>
        <v/>
      </c>
    </row>
    <row r="122" spans="2:21" ht="15">
      <c r="F122" s="6"/>
      <c r="G122" s="6"/>
      <c r="H122" s="6"/>
      <c r="I122" s="12"/>
      <c r="M122" s="18"/>
      <c r="N122" s="18"/>
      <c r="S122" s="12"/>
      <c r="T122" s="12"/>
      <c r="U122" s="12"/>
    </row>
    <row r="123" spans="2:21" ht="15">
      <c r="F123" s="6"/>
      <c r="G123" s="6"/>
      <c r="H123" s="6"/>
      <c r="I123" s="12"/>
      <c r="M123" s="18"/>
      <c r="N123" s="18"/>
      <c r="S123" s="12"/>
      <c r="T123" s="12"/>
      <c r="U123" s="12"/>
    </row>
    <row r="124" spans="2:21">
      <c r="H124" s="6"/>
      <c r="S124" s="12"/>
      <c r="T124" s="12"/>
      <c r="U124" s="12" t="str">
        <f t="shared" si="15"/>
        <v/>
      </c>
    </row>
    <row r="125" spans="2:21">
      <c r="H125" s="6"/>
      <c r="S125" s="12"/>
      <c r="T125" s="12"/>
      <c r="U125" s="12" t="str">
        <f t="shared" si="15"/>
        <v/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A8E6-28C6-4FBA-8CF2-04F8551A4743}">
  <dimension ref="A1:P28"/>
  <sheetViews>
    <sheetView workbookViewId="0">
      <selection activeCell="A20" sqref="A20:XFD20"/>
    </sheetView>
  </sheetViews>
  <sheetFormatPr defaultRowHeight="14.25"/>
  <cols>
    <col min="6" max="6" width="15" bestFit="1" customWidth="1"/>
    <col min="7" max="7" width="17.5703125" bestFit="1" customWidth="1"/>
    <col min="8" max="8" width="17.7109375" bestFit="1" customWidth="1"/>
  </cols>
  <sheetData>
    <row r="1" spans="1:16">
      <c r="A1" s="10" t="s">
        <v>2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N1" s="11" t="s">
        <v>67</v>
      </c>
    </row>
    <row r="2" spans="1:16">
      <c r="A2" t="s">
        <v>99</v>
      </c>
      <c r="B2" s="12">
        <v>3</v>
      </c>
      <c r="C2">
        <v>44</v>
      </c>
      <c r="D2" t="s">
        <v>100</v>
      </c>
      <c r="E2" t="b">
        <v>0</v>
      </c>
      <c r="F2" s="6">
        <v>45058</v>
      </c>
      <c r="G2" s="6">
        <v>45067</v>
      </c>
      <c r="H2" s="6">
        <v>45068</v>
      </c>
      <c r="I2" s="12">
        <v>30</v>
      </c>
      <c r="J2">
        <v>1.2146999999999999</v>
      </c>
      <c r="K2">
        <v>1.2158</v>
      </c>
      <c r="M2" s="14">
        <f>(SMALL(K2:L2,1)-J2)*1000</f>
        <v>1.1000000000001009</v>
      </c>
      <c r="N2" s="14">
        <f>M2/(I2/1000)</f>
        <v>36.666666666670032</v>
      </c>
    </row>
    <row r="3" spans="1:16">
      <c r="A3" t="s">
        <v>99</v>
      </c>
      <c r="B3" s="12">
        <v>3</v>
      </c>
      <c r="C3">
        <v>45</v>
      </c>
      <c r="D3" t="s">
        <v>102</v>
      </c>
      <c r="E3" t="b">
        <v>0</v>
      </c>
      <c r="F3" s="6">
        <v>45058</v>
      </c>
      <c r="G3" s="6">
        <v>45067</v>
      </c>
      <c r="H3" s="6">
        <v>45068</v>
      </c>
      <c r="I3" s="12">
        <v>30</v>
      </c>
      <c r="J3">
        <v>1.1921999999999999</v>
      </c>
      <c r="K3">
        <v>1.1929000000000001</v>
      </c>
      <c r="M3" s="14">
        <f>(SMALL(K3:L3,1)-J3)*1000</f>
        <v>0.70000000000014495</v>
      </c>
      <c r="N3" s="14">
        <f>M3/(I3/1000)</f>
        <v>23.333333333338167</v>
      </c>
    </row>
    <row r="4" spans="1:16">
      <c r="A4" t="s">
        <v>99</v>
      </c>
      <c r="B4" s="12">
        <v>3</v>
      </c>
      <c r="C4">
        <v>118</v>
      </c>
      <c r="D4" t="s">
        <v>100</v>
      </c>
      <c r="E4" t="b">
        <v>1</v>
      </c>
      <c r="F4" s="6">
        <v>45058</v>
      </c>
      <c r="G4" s="6">
        <v>45070</v>
      </c>
      <c r="H4" s="6">
        <v>45071</v>
      </c>
      <c r="I4" s="12">
        <v>30</v>
      </c>
      <c r="J4">
        <v>1.2131000000000001</v>
      </c>
      <c r="K4">
        <v>1.2137</v>
      </c>
      <c r="M4" s="14">
        <f t="shared" ref="M4:M28" si="0">(SMALL(K4:L4,1)-J4)*1000</f>
        <v>0.59999999999993392</v>
      </c>
      <c r="N4" s="14">
        <f t="shared" ref="N4:N28" si="1">M4/(I4/1000)</f>
        <v>19.999999999997797</v>
      </c>
    </row>
    <row r="5" spans="1:16">
      <c r="A5" t="s">
        <v>99</v>
      </c>
      <c r="B5" s="12">
        <v>3</v>
      </c>
      <c r="C5">
        <v>119</v>
      </c>
      <c r="D5" t="s">
        <v>102</v>
      </c>
      <c r="E5" t="b">
        <v>1</v>
      </c>
      <c r="F5" s="6">
        <v>45058</v>
      </c>
      <c r="G5" s="6">
        <v>45070</v>
      </c>
      <c r="H5" s="6">
        <v>45071</v>
      </c>
      <c r="I5" s="12">
        <v>30</v>
      </c>
      <c r="J5">
        <v>1.1861999999999999</v>
      </c>
      <c r="K5">
        <v>1.1867000000000001</v>
      </c>
      <c r="M5" s="14">
        <f t="shared" si="0"/>
        <v>0.50000000000016698</v>
      </c>
      <c r="N5" s="14">
        <f t="shared" si="1"/>
        <v>16.666666666672235</v>
      </c>
    </row>
    <row r="6" spans="1:16">
      <c r="A6" t="s">
        <v>99</v>
      </c>
      <c r="B6" s="12">
        <v>3</v>
      </c>
      <c r="C6">
        <v>120</v>
      </c>
      <c r="D6" t="s">
        <v>100</v>
      </c>
      <c r="E6" t="b">
        <v>1</v>
      </c>
      <c r="F6" s="6">
        <v>45058</v>
      </c>
      <c r="G6" s="6">
        <v>45070</v>
      </c>
      <c r="H6" s="6">
        <v>45071</v>
      </c>
      <c r="I6" s="12">
        <v>30</v>
      </c>
      <c r="J6">
        <v>1.2131000000000001</v>
      </c>
      <c r="K6">
        <v>1.2138</v>
      </c>
      <c r="M6" s="14">
        <f t="shared" si="0"/>
        <v>0.69999999999992291</v>
      </c>
      <c r="N6" s="14">
        <f t="shared" si="1"/>
        <v>23.333333333330764</v>
      </c>
    </row>
    <row r="7" spans="1:16">
      <c r="A7" t="s">
        <v>81</v>
      </c>
      <c r="B7">
        <v>7</v>
      </c>
      <c r="C7">
        <v>33</v>
      </c>
      <c r="D7" t="s">
        <v>103</v>
      </c>
      <c r="E7" t="b">
        <v>1</v>
      </c>
      <c r="F7" s="6">
        <v>45078</v>
      </c>
      <c r="G7" s="6">
        <v>45097</v>
      </c>
      <c r="H7" s="6">
        <v>45102</v>
      </c>
      <c r="I7" s="12">
        <v>30</v>
      </c>
      <c r="J7">
        <v>1.2172000000000001</v>
      </c>
      <c r="K7">
        <v>1.2182999999999999</v>
      </c>
      <c r="M7" s="18">
        <f t="shared" si="0"/>
        <v>1.0999999999998789</v>
      </c>
      <c r="N7" s="18">
        <f t="shared" si="1"/>
        <v>36.666666666662628</v>
      </c>
    </row>
    <row r="8" spans="1:16">
      <c r="A8" t="s">
        <v>81</v>
      </c>
      <c r="B8">
        <v>7</v>
      </c>
      <c r="C8">
        <v>34</v>
      </c>
      <c r="D8" t="s">
        <v>105</v>
      </c>
      <c r="E8" t="b">
        <v>1</v>
      </c>
      <c r="F8" s="6">
        <v>45078</v>
      </c>
      <c r="G8" s="6">
        <v>45097</v>
      </c>
      <c r="H8" s="6">
        <v>45102</v>
      </c>
      <c r="I8" s="12">
        <v>30</v>
      </c>
      <c r="J8">
        <v>1.2161999999999999</v>
      </c>
      <c r="K8">
        <v>1.2173</v>
      </c>
      <c r="M8" s="18">
        <f t="shared" si="0"/>
        <v>1.1000000000001009</v>
      </c>
      <c r="N8" s="18">
        <f t="shared" si="1"/>
        <v>36.666666666670032</v>
      </c>
    </row>
    <row r="9" spans="1:16">
      <c r="A9" t="s">
        <v>81</v>
      </c>
      <c r="B9">
        <v>7</v>
      </c>
      <c r="C9">
        <v>35</v>
      </c>
      <c r="D9" t="s">
        <v>106</v>
      </c>
      <c r="E9" t="b">
        <v>1</v>
      </c>
      <c r="F9" s="6">
        <v>45078</v>
      </c>
      <c r="G9" s="6">
        <v>45097</v>
      </c>
      <c r="H9" s="6">
        <v>45102</v>
      </c>
      <c r="I9" s="12">
        <v>30</v>
      </c>
      <c r="J9">
        <v>1.2281</v>
      </c>
      <c r="K9">
        <v>1.2290000000000001</v>
      </c>
      <c r="M9" s="18">
        <f t="shared" si="0"/>
        <v>0.90000000000012292</v>
      </c>
      <c r="N9" s="18">
        <f t="shared" si="1"/>
        <v>30.0000000000041</v>
      </c>
    </row>
    <row r="10" spans="1:16">
      <c r="A10" t="s">
        <v>81</v>
      </c>
      <c r="B10">
        <v>7</v>
      </c>
      <c r="C10">
        <v>36</v>
      </c>
      <c r="D10" t="s">
        <v>107</v>
      </c>
      <c r="E10" t="b">
        <v>1</v>
      </c>
      <c r="F10" s="6">
        <v>45078</v>
      </c>
      <c r="G10" s="6">
        <v>45097</v>
      </c>
      <c r="H10" s="6">
        <v>45102</v>
      </c>
      <c r="I10" s="12">
        <v>30</v>
      </c>
      <c r="J10">
        <v>1.2161999999999999</v>
      </c>
      <c r="K10">
        <v>1.2171000000000001</v>
      </c>
      <c r="M10" s="18">
        <f t="shared" si="0"/>
        <v>0.90000000000012292</v>
      </c>
      <c r="N10" s="18">
        <f t="shared" si="1"/>
        <v>30.0000000000041</v>
      </c>
    </row>
    <row r="11" spans="1:16">
      <c r="A11" t="s">
        <v>81</v>
      </c>
      <c r="B11">
        <v>7</v>
      </c>
      <c r="C11">
        <v>37</v>
      </c>
      <c r="D11" t="s">
        <v>108</v>
      </c>
      <c r="E11" t="b">
        <v>1</v>
      </c>
      <c r="F11" s="6">
        <v>45078</v>
      </c>
      <c r="G11" s="6">
        <v>45097</v>
      </c>
      <c r="H11" s="6">
        <v>45102</v>
      </c>
      <c r="I11" s="12">
        <v>30</v>
      </c>
      <c r="J11">
        <v>1.1956</v>
      </c>
      <c r="K11">
        <v>1.1959</v>
      </c>
      <c r="M11" s="18">
        <f t="shared" si="0"/>
        <v>0.29999999999996696</v>
      </c>
      <c r="N11" s="18">
        <f t="shared" si="1"/>
        <v>9.9999999999988987</v>
      </c>
    </row>
    <row r="12" spans="1:16">
      <c r="A12" t="s">
        <v>81</v>
      </c>
      <c r="B12">
        <v>7</v>
      </c>
      <c r="C12">
        <v>39</v>
      </c>
      <c r="D12" t="s">
        <v>109</v>
      </c>
      <c r="E12" t="b">
        <v>1</v>
      </c>
      <c r="F12" s="6">
        <v>45078</v>
      </c>
      <c r="G12" s="6">
        <v>45097</v>
      </c>
      <c r="H12" s="6">
        <v>45102</v>
      </c>
      <c r="I12" s="12">
        <v>30</v>
      </c>
      <c r="J12">
        <v>1.1971000000000001</v>
      </c>
      <c r="K12">
        <v>1.1978</v>
      </c>
      <c r="M12" s="18">
        <f t="shared" si="0"/>
        <v>0.69999999999992291</v>
      </c>
      <c r="N12" s="18">
        <f t="shared" si="1"/>
        <v>23.333333333330764</v>
      </c>
    </row>
    <row r="13" spans="1:16">
      <c r="A13" t="s">
        <v>81</v>
      </c>
      <c r="B13">
        <v>7</v>
      </c>
      <c r="C13">
        <v>40</v>
      </c>
      <c r="D13" t="s">
        <v>110</v>
      </c>
      <c r="E13" t="b">
        <v>1</v>
      </c>
      <c r="F13" s="6">
        <v>45078</v>
      </c>
      <c r="G13" s="6">
        <v>45097</v>
      </c>
      <c r="H13" s="6">
        <v>45102</v>
      </c>
      <c r="I13" s="12">
        <v>30</v>
      </c>
      <c r="J13">
        <v>1.2015</v>
      </c>
      <c r="K13">
        <v>1.2016</v>
      </c>
      <c r="M13" s="18">
        <f t="shared" si="0"/>
        <v>9.9999999999988987E-2</v>
      </c>
      <c r="N13" s="18">
        <f t="shared" si="1"/>
        <v>3.3333333333329662</v>
      </c>
    </row>
    <row r="14" spans="1:16">
      <c r="A14" t="s">
        <v>81</v>
      </c>
      <c r="B14">
        <v>7</v>
      </c>
      <c r="C14">
        <v>41</v>
      </c>
      <c r="D14" t="s">
        <v>111</v>
      </c>
      <c r="E14" t="b">
        <v>1</v>
      </c>
      <c r="F14" s="6">
        <v>45078</v>
      </c>
      <c r="G14" s="6">
        <v>45097</v>
      </c>
      <c r="H14" s="6">
        <v>45102</v>
      </c>
      <c r="I14" s="12">
        <v>30</v>
      </c>
      <c r="J14">
        <v>1.2314000000000001</v>
      </c>
      <c r="K14">
        <v>1.2317</v>
      </c>
      <c r="M14" s="18">
        <f t="shared" si="0"/>
        <v>0.29999999999996696</v>
      </c>
      <c r="N14" s="18">
        <f t="shared" si="1"/>
        <v>9.9999999999988987</v>
      </c>
    </row>
    <row r="15" spans="1:16">
      <c r="A15" t="s">
        <v>81</v>
      </c>
      <c r="B15">
        <v>7</v>
      </c>
      <c r="C15">
        <v>49</v>
      </c>
      <c r="D15" t="s">
        <v>112</v>
      </c>
      <c r="E15" t="b">
        <v>1</v>
      </c>
      <c r="F15" s="6">
        <v>45078</v>
      </c>
      <c r="G15" s="6">
        <v>45097</v>
      </c>
      <c r="H15" s="6">
        <v>45102</v>
      </c>
      <c r="I15" s="12">
        <v>30</v>
      </c>
      <c r="J15">
        <v>1.2144999999999999</v>
      </c>
      <c r="K15">
        <v>1.2149000000000001</v>
      </c>
      <c r="M15" s="18">
        <f t="shared" si="0"/>
        <v>0.40000000000017799</v>
      </c>
      <c r="N15" s="18">
        <f t="shared" si="1"/>
        <v>13.333333333339267</v>
      </c>
      <c r="O15" s="12"/>
      <c r="P15" s="12"/>
    </row>
    <row r="16" spans="1:16">
      <c r="A16" t="s">
        <v>81</v>
      </c>
      <c r="B16">
        <v>7</v>
      </c>
      <c r="C16">
        <v>50</v>
      </c>
      <c r="D16" t="s">
        <v>113</v>
      </c>
      <c r="E16" t="b">
        <v>1</v>
      </c>
      <c r="F16" s="6">
        <v>45078</v>
      </c>
      <c r="G16" s="6">
        <v>45097</v>
      </c>
      <c r="H16" s="6">
        <v>45102</v>
      </c>
      <c r="I16" s="12">
        <v>30</v>
      </c>
      <c r="J16">
        <v>1.1976</v>
      </c>
      <c r="K16">
        <v>1.1984999999999999</v>
      </c>
      <c r="M16" s="18">
        <f t="shared" si="0"/>
        <v>0.89999999999990088</v>
      </c>
      <c r="N16" s="18">
        <f t="shared" si="1"/>
        <v>29.999999999996696</v>
      </c>
      <c r="O16" s="12"/>
      <c r="P16" s="12"/>
    </row>
    <row r="17" spans="1:14">
      <c r="A17" t="s">
        <v>117</v>
      </c>
      <c r="B17">
        <v>8</v>
      </c>
      <c r="C17">
        <v>2</v>
      </c>
      <c r="D17" t="s">
        <v>74</v>
      </c>
      <c r="E17" t="b">
        <v>1</v>
      </c>
      <c r="F17" s="6">
        <v>45097</v>
      </c>
      <c r="G17" s="6">
        <v>45098</v>
      </c>
      <c r="H17" s="6">
        <v>45102</v>
      </c>
      <c r="I17" s="12">
        <v>30</v>
      </c>
      <c r="J17">
        <v>1.2266999999999999</v>
      </c>
      <c r="K17">
        <v>1.2297</v>
      </c>
      <c r="M17" s="18">
        <f t="shared" si="0"/>
        <v>3.0000000000001137</v>
      </c>
      <c r="N17" s="18">
        <f t="shared" si="1"/>
        <v>100.00000000000379</v>
      </c>
    </row>
    <row r="18" spans="1:14">
      <c r="A18" t="s">
        <v>117</v>
      </c>
      <c r="B18">
        <v>8</v>
      </c>
      <c r="C18">
        <v>3</v>
      </c>
      <c r="D18" t="s">
        <v>76</v>
      </c>
      <c r="E18" t="b">
        <v>1</v>
      </c>
      <c r="F18" s="6">
        <v>45097</v>
      </c>
      <c r="G18" s="6">
        <v>45098</v>
      </c>
      <c r="H18" s="6">
        <v>45102</v>
      </c>
      <c r="I18" s="12">
        <v>30</v>
      </c>
      <c r="J18">
        <v>1.2141999999999999</v>
      </c>
      <c r="K18">
        <v>1.2141999999999999</v>
      </c>
      <c r="M18" s="18">
        <f t="shared" si="0"/>
        <v>0</v>
      </c>
      <c r="N18" s="18">
        <f t="shared" si="1"/>
        <v>0</v>
      </c>
    </row>
    <row r="19" spans="1:14">
      <c r="A19" t="s">
        <v>117</v>
      </c>
      <c r="B19">
        <v>8</v>
      </c>
      <c r="C19">
        <v>4</v>
      </c>
      <c r="D19" t="s">
        <v>114</v>
      </c>
      <c r="E19" t="b">
        <v>1</v>
      </c>
      <c r="F19" s="6">
        <v>45097</v>
      </c>
      <c r="G19" s="6">
        <v>45098</v>
      </c>
      <c r="H19" s="6">
        <v>45102</v>
      </c>
      <c r="I19" s="12">
        <v>30</v>
      </c>
      <c r="J19">
        <v>1.2141</v>
      </c>
      <c r="K19">
        <v>1.2151000000000001</v>
      </c>
      <c r="M19" s="18">
        <f t="shared" si="0"/>
        <v>1.0000000000001119</v>
      </c>
      <c r="N19" s="18">
        <f t="shared" si="1"/>
        <v>33.333333333337066</v>
      </c>
    </row>
    <row r="20" spans="1:14">
      <c r="A20" s="20" t="s">
        <v>117</v>
      </c>
      <c r="B20" s="20">
        <v>8</v>
      </c>
      <c r="C20" s="20">
        <v>5</v>
      </c>
      <c r="D20" s="20" t="s">
        <v>115</v>
      </c>
      <c r="E20" s="20" t="b">
        <v>1</v>
      </c>
      <c r="F20" s="21">
        <v>45078</v>
      </c>
      <c r="G20" s="21">
        <v>45098</v>
      </c>
      <c r="H20" s="21">
        <v>45102</v>
      </c>
      <c r="I20" s="22">
        <v>30</v>
      </c>
      <c r="J20" s="20">
        <v>1.2144999999999999</v>
      </c>
      <c r="K20" s="20">
        <v>1.2154</v>
      </c>
      <c r="L20" s="20"/>
      <c r="M20" s="23">
        <f t="shared" si="0"/>
        <v>0.90000000000012292</v>
      </c>
      <c r="N20" s="23">
        <f t="shared" si="1"/>
        <v>30.0000000000041</v>
      </c>
    </row>
    <row r="21" spans="1:14">
      <c r="A21" t="s">
        <v>117</v>
      </c>
      <c r="B21">
        <v>8</v>
      </c>
      <c r="C21">
        <v>6</v>
      </c>
      <c r="D21" t="s">
        <v>118</v>
      </c>
      <c r="E21" t="b">
        <v>1</v>
      </c>
      <c r="F21" s="6">
        <v>45085</v>
      </c>
      <c r="G21" s="6">
        <v>45098</v>
      </c>
      <c r="H21" s="6">
        <v>45102</v>
      </c>
      <c r="I21" s="12">
        <v>30</v>
      </c>
      <c r="J21">
        <v>1.2205999999999999</v>
      </c>
      <c r="K21">
        <v>1.2212000000000001</v>
      </c>
      <c r="M21" s="18">
        <f t="shared" si="0"/>
        <v>0.60000000000015596</v>
      </c>
      <c r="N21" s="18">
        <f t="shared" si="1"/>
        <v>20.000000000005201</v>
      </c>
    </row>
    <row r="22" spans="1:14">
      <c r="A22" t="s">
        <v>117</v>
      </c>
      <c r="B22">
        <v>8</v>
      </c>
      <c r="C22">
        <v>7</v>
      </c>
      <c r="D22" t="s">
        <v>119</v>
      </c>
      <c r="E22" t="b">
        <v>1</v>
      </c>
      <c r="F22" s="6">
        <v>45085</v>
      </c>
      <c r="G22" s="6">
        <v>45098</v>
      </c>
      <c r="H22" s="6">
        <v>45102</v>
      </c>
      <c r="I22" s="12">
        <v>30</v>
      </c>
      <c r="J22">
        <v>1.2158</v>
      </c>
      <c r="K22">
        <v>1.2166999999999999</v>
      </c>
      <c r="M22" s="18">
        <f t="shared" si="0"/>
        <v>0.89999999999990088</v>
      </c>
      <c r="N22" s="18">
        <f t="shared" si="1"/>
        <v>29.999999999996696</v>
      </c>
    </row>
    <row r="23" spans="1:14">
      <c r="A23" t="s">
        <v>117</v>
      </c>
      <c r="B23">
        <v>8</v>
      </c>
      <c r="C23">
        <v>8</v>
      </c>
      <c r="D23" t="s">
        <v>120</v>
      </c>
      <c r="E23" t="b">
        <v>1</v>
      </c>
      <c r="F23" s="6">
        <v>45085</v>
      </c>
      <c r="G23" s="6">
        <v>45098</v>
      </c>
      <c r="H23" s="6">
        <v>45102</v>
      </c>
      <c r="I23" s="12">
        <v>30</v>
      </c>
      <c r="J23">
        <v>1.2175</v>
      </c>
      <c r="K23">
        <v>1.2181</v>
      </c>
      <c r="M23" s="18">
        <f t="shared" si="0"/>
        <v>0.59999999999993392</v>
      </c>
      <c r="N23" s="18">
        <f t="shared" si="1"/>
        <v>19.999999999997797</v>
      </c>
    </row>
    <row r="24" spans="1:14">
      <c r="A24" t="s">
        <v>117</v>
      </c>
      <c r="B24">
        <v>8</v>
      </c>
      <c r="C24">
        <v>9</v>
      </c>
      <c r="D24" t="s">
        <v>121</v>
      </c>
      <c r="E24" t="b">
        <v>1</v>
      </c>
      <c r="F24" s="6">
        <v>45085</v>
      </c>
      <c r="G24" s="6">
        <v>45098</v>
      </c>
      <c r="H24" s="6">
        <v>45102</v>
      </c>
      <c r="I24" s="12">
        <v>30</v>
      </c>
      <c r="J24">
        <v>1.2168000000000001</v>
      </c>
      <c r="K24">
        <v>1.2173</v>
      </c>
      <c r="M24" s="18">
        <f t="shared" si="0"/>
        <v>0.49999999999994493</v>
      </c>
      <c r="N24" s="18">
        <f t="shared" si="1"/>
        <v>16.666666666664831</v>
      </c>
    </row>
    <row r="25" spans="1:14">
      <c r="B25">
        <v>9</v>
      </c>
      <c r="C25">
        <v>10</v>
      </c>
      <c r="D25" t="s">
        <v>74</v>
      </c>
      <c r="F25" s="6">
        <v>45098</v>
      </c>
      <c r="G25" s="6">
        <v>45098</v>
      </c>
      <c r="H25" s="6">
        <v>45102</v>
      </c>
      <c r="I25" s="12">
        <v>30</v>
      </c>
      <c r="J25">
        <v>1.2071000000000001</v>
      </c>
      <c r="K25">
        <v>1.21</v>
      </c>
      <c r="M25" s="18">
        <f t="shared" si="0"/>
        <v>2.8999999999999027</v>
      </c>
      <c r="N25" s="18">
        <f t="shared" si="1"/>
        <v>96.666666666663431</v>
      </c>
    </row>
    <row r="26" spans="1:14">
      <c r="B26">
        <v>9</v>
      </c>
      <c r="C26">
        <v>11</v>
      </c>
      <c r="D26" t="s">
        <v>76</v>
      </c>
      <c r="F26" s="6">
        <v>45098</v>
      </c>
      <c r="G26" s="6">
        <v>45098</v>
      </c>
      <c r="H26" s="6">
        <v>45102</v>
      </c>
      <c r="I26" s="12">
        <v>30</v>
      </c>
      <c r="J26">
        <v>1.2269000000000001</v>
      </c>
      <c r="K26">
        <v>1.2269000000000001</v>
      </c>
      <c r="M26" s="18">
        <f t="shared" si="0"/>
        <v>0</v>
      </c>
      <c r="N26" s="18">
        <f t="shared" si="1"/>
        <v>0</v>
      </c>
    </row>
    <row r="27" spans="1:14">
      <c r="A27" t="s">
        <v>117</v>
      </c>
      <c r="B27">
        <v>9</v>
      </c>
      <c r="C27">
        <v>12</v>
      </c>
      <c r="D27" t="s">
        <v>122</v>
      </c>
      <c r="E27" t="b">
        <v>1</v>
      </c>
      <c r="F27" s="6">
        <v>45085</v>
      </c>
      <c r="G27" s="6">
        <v>45098</v>
      </c>
      <c r="H27" s="6">
        <v>45102</v>
      </c>
      <c r="I27" s="12">
        <v>30</v>
      </c>
      <c r="J27">
        <v>1.2010000000000001</v>
      </c>
      <c r="K27">
        <v>1.2016</v>
      </c>
      <c r="M27" s="18">
        <f t="shared" si="0"/>
        <v>0.59999999999993392</v>
      </c>
      <c r="N27" s="18">
        <f t="shared" si="1"/>
        <v>19.999999999997797</v>
      </c>
    </row>
    <row r="28" spans="1:14">
      <c r="A28" t="s">
        <v>117</v>
      </c>
      <c r="B28">
        <v>9</v>
      </c>
      <c r="C28">
        <v>13</v>
      </c>
      <c r="D28" t="s">
        <v>123</v>
      </c>
      <c r="E28" t="b">
        <v>1</v>
      </c>
      <c r="F28" s="6">
        <v>45085</v>
      </c>
      <c r="G28" s="6">
        <v>45098</v>
      </c>
      <c r="H28" s="6">
        <v>45102</v>
      </c>
      <c r="I28" s="12">
        <v>30</v>
      </c>
      <c r="J28">
        <v>1.2165999999999999</v>
      </c>
      <c r="K28">
        <v>1.2170000000000001</v>
      </c>
      <c r="M28" s="18">
        <f t="shared" si="0"/>
        <v>0.40000000000017799</v>
      </c>
      <c r="N28" s="18">
        <f t="shared" si="1"/>
        <v>13.333333333339267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5783-6DE4-4462-AE79-C2E78620ED17}">
  <dimension ref="A1:N25"/>
  <sheetViews>
    <sheetView workbookViewId="0">
      <selection activeCell="A24" sqref="A24:M25"/>
    </sheetView>
  </sheetViews>
  <sheetFormatPr defaultRowHeight="14.25"/>
  <cols>
    <col min="5" max="5" width="11.28515625" customWidth="1"/>
    <col min="6" max="6" width="17.5703125" bestFit="1" customWidth="1"/>
    <col min="7" max="7" width="9.7109375" bestFit="1" customWidth="1"/>
  </cols>
  <sheetData>
    <row r="1" spans="1:14">
      <c r="A1" s="10" t="s">
        <v>55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  <c r="M1" s="11" t="s">
        <v>67</v>
      </c>
    </row>
    <row r="2" spans="1:14">
      <c r="A2" s="12">
        <v>1</v>
      </c>
      <c r="B2" s="12">
        <v>38</v>
      </c>
      <c r="C2" s="12" t="s">
        <v>74</v>
      </c>
      <c r="D2" s="12"/>
      <c r="E2" s="13">
        <v>45055</v>
      </c>
      <c r="F2" s="13">
        <v>45055</v>
      </c>
      <c r="G2" s="13">
        <v>45056</v>
      </c>
      <c r="H2" s="12">
        <v>30</v>
      </c>
      <c r="I2" s="12">
        <v>1.1969000000000001</v>
      </c>
      <c r="J2" s="12">
        <v>1.1999</v>
      </c>
      <c r="K2" s="12"/>
      <c r="L2" s="14">
        <f>(SMALL(J2:K2,1)-I2)*1000</f>
        <v>2.9999999999998916</v>
      </c>
      <c r="M2" s="14">
        <f>L2/(H2/1000)</f>
        <v>99.99999999999639</v>
      </c>
    </row>
    <row r="3" spans="1:14">
      <c r="A3" s="12">
        <v>1</v>
      </c>
      <c r="B3" s="12">
        <v>39</v>
      </c>
      <c r="C3" s="12" t="s">
        <v>76</v>
      </c>
      <c r="D3" s="12"/>
      <c r="E3" s="13">
        <v>45055</v>
      </c>
      <c r="F3" s="13">
        <v>45055</v>
      </c>
      <c r="G3" s="13">
        <v>45056</v>
      </c>
      <c r="H3" s="12">
        <v>30</v>
      </c>
      <c r="I3" s="12">
        <v>1.2009000000000001</v>
      </c>
      <c r="J3" s="12">
        <v>1.2008000000000001</v>
      </c>
      <c r="K3" s="12"/>
      <c r="L3" s="14">
        <f>(SMALL(J3:K3,1)-I3)*1000</f>
        <v>-9.9999999999988987E-2</v>
      </c>
      <c r="M3" s="14">
        <f>L3/(H3/1000)</f>
        <v>-3.3333333333329662</v>
      </c>
    </row>
    <row r="4" spans="1:14">
      <c r="A4" s="12">
        <v>2</v>
      </c>
      <c r="B4">
        <v>16</v>
      </c>
      <c r="C4" t="s">
        <v>74</v>
      </c>
      <c r="E4" s="6">
        <v>45055</v>
      </c>
      <c r="F4" s="13">
        <v>45055</v>
      </c>
      <c r="G4" s="13">
        <v>45056</v>
      </c>
      <c r="H4" s="12">
        <v>30</v>
      </c>
      <c r="I4">
        <v>1.2168000000000001</v>
      </c>
      <c r="J4">
        <v>1.2198</v>
      </c>
      <c r="L4" s="14">
        <f t="shared" ref="L4:L5" si="0">(SMALL(J4:K4,1)-I4)*1000</f>
        <v>2.9999999999998916</v>
      </c>
      <c r="M4" s="14">
        <f t="shared" ref="M4:M5" si="1">L4/(H4/1000)</f>
        <v>99.99999999999639</v>
      </c>
    </row>
    <row r="5" spans="1:14">
      <c r="A5" s="12">
        <v>2</v>
      </c>
      <c r="B5">
        <v>17</v>
      </c>
      <c r="C5" t="s">
        <v>76</v>
      </c>
      <c r="D5" s="6"/>
      <c r="E5" s="6">
        <v>45055</v>
      </c>
      <c r="F5" s="13">
        <v>45055</v>
      </c>
      <c r="G5" s="13">
        <v>45056</v>
      </c>
      <c r="H5" s="12">
        <v>30</v>
      </c>
      <c r="I5">
        <v>1.2050000000000001</v>
      </c>
      <c r="J5">
        <v>1.2050000000000001</v>
      </c>
      <c r="L5" s="14">
        <f t="shared" si="0"/>
        <v>0</v>
      </c>
      <c r="M5" s="14">
        <f t="shared" si="1"/>
        <v>0</v>
      </c>
    </row>
    <row r="6" spans="1:14">
      <c r="A6" s="12">
        <v>3</v>
      </c>
      <c r="B6">
        <v>39</v>
      </c>
      <c r="C6" t="s">
        <v>74</v>
      </c>
      <c r="E6" s="6">
        <v>45067</v>
      </c>
      <c r="F6" s="6">
        <v>45067</v>
      </c>
      <c r="G6" s="6">
        <v>45068</v>
      </c>
      <c r="H6" s="12">
        <v>30</v>
      </c>
      <c r="I6">
        <v>1.2015</v>
      </c>
      <c r="J6">
        <v>1.2044999999999999</v>
      </c>
      <c r="L6" s="14">
        <f>(SMALL(J6:K6,1)-I6)*1000</f>
        <v>2.9999999999998916</v>
      </c>
      <c r="M6" s="14">
        <f>L6/(H6/1000)</f>
        <v>99.99999999999639</v>
      </c>
    </row>
    <row r="7" spans="1:14">
      <c r="A7" s="12">
        <v>3</v>
      </c>
      <c r="B7">
        <v>40</v>
      </c>
      <c r="C7" t="s">
        <v>76</v>
      </c>
      <c r="E7" s="6">
        <v>45067</v>
      </c>
      <c r="F7" s="6">
        <v>45067</v>
      </c>
      <c r="G7" s="6">
        <v>45068</v>
      </c>
      <c r="H7" s="12">
        <v>30</v>
      </c>
      <c r="I7">
        <v>1.1976</v>
      </c>
      <c r="J7">
        <v>1.1976</v>
      </c>
      <c r="L7" s="14">
        <f>(SMALL(J7:K7,1)-I7)*1000</f>
        <v>0</v>
      </c>
      <c r="M7" s="14">
        <f>L7/(H7/1000)</f>
        <v>0</v>
      </c>
    </row>
    <row r="8" spans="1:14">
      <c r="A8" s="12">
        <v>3</v>
      </c>
      <c r="B8">
        <v>116</v>
      </c>
      <c r="C8" t="s">
        <v>74</v>
      </c>
      <c r="E8" s="6">
        <v>45070</v>
      </c>
      <c r="F8" s="6">
        <v>45070</v>
      </c>
      <c r="G8" s="6">
        <v>45071</v>
      </c>
      <c r="H8" s="12">
        <v>30</v>
      </c>
      <c r="I8">
        <v>1.1944999999999999</v>
      </c>
      <c r="J8">
        <v>1.1975</v>
      </c>
      <c r="L8" s="14">
        <f t="shared" ref="L8:L17" si="2">(SMALL(J8:K8,1)-I8)*1000</f>
        <v>3.0000000000001137</v>
      </c>
      <c r="M8" s="14">
        <f t="shared" ref="M8:M17" si="3">L8/(H8/1000)</f>
        <v>100.00000000000379</v>
      </c>
    </row>
    <row r="9" spans="1:14">
      <c r="A9" s="12">
        <v>3</v>
      </c>
      <c r="B9">
        <v>117</v>
      </c>
      <c r="C9" t="s">
        <v>76</v>
      </c>
      <c r="E9" s="6">
        <v>45070</v>
      </c>
      <c r="F9" s="6">
        <v>45070</v>
      </c>
      <c r="G9" s="6">
        <v>45071</v>
      </c>
      <c r="H9" s="12">
        <v>30</v>
      </c>
      <c r="I9">
        <v>1.2125999999999999</v>
      </c>
      <c r="J9">
        <v>1.2124999999999999</v>
      </c>
      <c r="L9" s="14">
        <f t="shared" si="2"/>
        <v>-9.9999999999988987E-2</v>
      </c>
      <c r="M9" s="14">
        <f t="shared" si="3"/>
        <v>-3.3333333333329662</v>
      </c>
    </row>
    <row r="10" spans="1:14">
      <c r="A10" s="12">
        <v>6</v>
      </c>
      <c r="B10">
        <v>23</v>
      </c>
      <c r="C10" t="s">
        <v>76</v>
      </c>
      <c r="E10" s="6">
        <v>45089</v>
      </c>
      <c r="F10" s="6">
        <v>45089</v>
      </c>
      <c r="H10" s="12">
        <v>30</v>
      </c>
      <c r="I10">
        <v>1.2181999999999999</v>
      </c>
      <c r="J10">
        <v>1.2181999999999999</v>
      </c>
      <c r="L10" s="14">
        <f t="shared" si="2"/>
        <v>0</v>
      </c>
      <c r="M10" s="14">
        <f t="shared" si="3"/>
        <v>0</v>
      </c>
    </row>
    <row r="11" spans="1:14">
      <c r="A11">
        <v>6</v>
      </c>
      <c r="B11">
        <v>24</v>
      </c>
      <c r="C11" t="s">
        <v>74</v>
      </c>
      <c r="E11" s="6">
        <v>45089</v>
      </c>
      <c r="F11" s="6">
        <v>45089</v>
      </c>
      <c r="H11">
        <v>30</v>
      </c>
      <c r="I11">
        <v>1.2141999999999999</v>
      </c>
      <c r="J11">
        <v>1.2170000000000001</v>
      </c>
      <c r="L11" s="14">
        <f t="shared" si="2"/>
        <v>2.8000000000001357</v>
      </c>
      <c r="M11" s="14">
        <f t="shared" si="3"/>
        <v>93.333333333337862</v>
      </c>
    </row>
    <row r="12" spans="1:14">
      <c r="A12">
        <v>7</v>
      </c>
      <c r="B12">
        <v>31</v>
      </c>
      <c r="C12" t="s">
        <v>74</v>
      </c>
      <c r="E12" s="6">
        <v>45097</v>
      </c>
      <c r="F12" s="6">
        <v>45097</v>
      </c>
      <c r="H12" s="12">
        <v>30</v>
      </c>
      <c r="I12">
        <v>1.2144999999999999</v>
      </c>
      <c r="J12">
        <v>1.2175</v>
      </c>
      <c r="L12" s="18">
        <f t="shared" si="2"/>
        <v>3.0000000000001137</v>
      </c>
      <c r="M12" s="18">
        <f t="shared" si="3"/>
        <v>100.00000000000379</v>
      </c>
      <c r="N12" s="18"/>
    </row>
    <row r="13" spans="1:14">
      <c r="A13">
        <v>7</v>
      </c>
      <c r="B13">
        <v>32</v>
      </c>
      <c r="C13" t="s">
        <v>76</v>
      </c>
      <c r="E13" s="6">
        <v>45097</v>
      </c>
      <c r="F13" s="6">
        <v>45097</v>
      </c>
      <c r="H13" s="12">
        <v>30</v>
      </c>
      <c r="I13">
        <v>1.2137</v>
      </c>
      <c r="J13">
        <v>1.2137</v>
      </c>
      <c r="L13" s="18">
        <f t="shared" si="2"/>
        <v>0</v>
      </c>
      <c r="M13" s="18">
        <f t="shared" si="3"/>
        <v>0</v>
      </c>
      <c r="N13" s="18"/>
    </row>
    <row r="14" spans="1:14">
      <c r="A14" s="12">
        <v>4</v>
      </c>
      <c r="B14">
        <v>42</v>
      </c>
      <c r="C14" t="s">
        <v>74</v>
      </c>
      <c r="E14" s="6">
        <v>45081</v>
      </c>
      <c r="F14" s="6">
        <v>45081</v>
      </c>
      <c r="G14" s="6">
        <v>45085</v>
      </c>
      <c r="H14" s="12">
        <v>30</v>
      </c>
      <c r="I14">
        <v>1.2376</v>
      </c>
      <c r="J14">
        <v>1.2406999999999999</v>
      </c>
      <c r="L14" s="14">
        <f t="shared" si="2"/>
        <v>3.0999999999998806</v>
      </c>
      <c r="M14" s="14">
        <f t="shared" si="3"/>
        <v>103.33333333332936</v>
      </c>
    </row>
    <row r="15" spans="1:14">
      <c r="A15" s="12">
        <v>5</v>
      </c>
      <c r="B15">
        <v>43</v>
      </c>
      <c r="C15" t="s">
        <v>76</v>
      </c>
      <c r="E15" s="6">
        <v>45081</v>
      </c>
      <c r="F15" s="6">
        <v>45081</v>
      </c>
      <c r="G15" s="6">
        <v>45085</v>
      </c>
      <c r="H15" s="12">
        <v>30</v>
      </c>
      <c r="I15">
        <v>1.216</v>
      </c>
      <c r="J15">
        <v>1.216</v>
      </c>
      <c r="L15" s="14">
        <f t="shared" si="2"/>
        <v>0</v>
      </c>
      <c r="M15" s="14">
        <f t="shared" si="3"/>
        <v>0</v>
      </c>
    </row>
    <row r="16" spans="1:14">
      <c r="A16" s="12">
        <v>4</v>
      </c>
      <c r="B16">
        <v>2</v>
      </c>
      <c r="C16" t="s">
        <v>76</v>
      </c>
      <c r="E16" s="6">
        <v>45081</v>
      </c>
      <c r="F16" s="6">
        <v>45081</v>
      </c>
      <c r="G16" s="6">
        <v>45085</v>
      </c>
      <c r="H16" s="12">
        <v>30</v>
      </c>
      <c r="I16">
        <v>1.2258</v>
      </c>
      <c r="J16">
        <v>1.2258</v>
      </c>
      <c r="L16" s="14">
        <f t="shared" si="2"/>
        <v>0</v>
      </c>
      <c r="M16" s="14">
        <f t="shared" si="3"/>
        <v>0</v>
      </c>
    </row>
    <row r="17" spans="1:13">
      <c r="A17" s="12">
        <v>4</v>
      </c>
      <c r="B17">
        <v>3</v>
      </c>
      <c r="C17" t="s">
        <v>74</v>
      </c>
      <c r="D17" t="b">
        <v>0</v>
      </c>
      <c r="E17" s="6">
        <v>45081</v>
      </c>
      <c r="F17" s="6">
        <v>45081</v>
      </c>
      <c r="G17" s="6">
        <v>45085</v>
      </c>
      <c r="H17" s="12">
        <v>30</v>
      </c>
      <c r="I17">
        <v>1.2114</v>
      </c>
      <c r="J17">
        <v>1.2143999999999999</v>
      </c>
      <c r="L17" s="14">
        <f t="shared" si="2"/>
        <v>2.9999999999998916</v>
      </c>
      <c r="M17" s="14">
        <f t="shared" si="3"/>
        <v>99.99999999999639</v>
      </c>
    </row>
    <row r="18" spans="1:13">
      <c r="A18">
        <v>8</v>
      </c>
      <c r="B18">
        <v>2</v>
      </c>
      <c r="C18" t="s">
        <v>74</v>
      </c>
      <c r="D18" t="b">
        <v>1</v>
      </c>
      <c r="E18" s="6">
        <v>45097</v>
      </c>
      <c r="F18" s="6">
        <v>45098</v>
      </c>
      <c r="G18" s="6">
        <v>45102</v>
      </c>
      <c r="H18" s="12">
        <v>30</v>
      </c>
      <c r="I18">
        <v>1.2266999999999999</v>
      </c>
      <c r="J18">
        <v>1.2297</v>
      </c>
      <c r="L18" s="18">
        <f>(SMALL(J18:K18,1)-I18)*1000</f>
        <v>3.0000000000001137</v>
      </c>
      <c r="M18" s="18">
        <f>L18/(H18/1000)</f>
        <v>100.00000000000379</v>
      </c>
    </row>
    <row r="19" spans="1:13">
      <c r="A19">
        <v>8</v>
      </c>
      <c r="B19">
        <v>3</v>
      </c>
      <c r="C19" t="s">
        <v>76</v>
      </c>
      <c r="D19" t="b">
        <v>1</v>
      </c>
      <c r="E19" s="6">
        <v>45097</v>
      </c>
      <c r="F19" s="6">
        <v>45098</v>
      </c>
      <c r="G19" s="6">
        <v>45102</v>
      </c>
      <c r="H19" s="12">
        <v>30</v>
      </c>
      <c r="I19">
        <v>1.2141999999999999</v>
      </c>
      <c r="J19">
        <v>1.2141999999999999</v>
      </c>
      <c r="L19" s="18">
        <f>(SMALL(J19:K19,1)-I19)*1000</f>
        <v>0</v>
      </c>
      <c r="M19" s="18">
        <f>L19/(H19/1000)</f>
        <v>0</v>
      </c>
    </row>
    <row r="20" spans="1:13">
      <c r="A20">
        <v>9</v>
      </c>
      <c r="B20">
        <v>10</v>
      </c>
      <c r="C20" t="s">
        <v>74</v>
      </c>
      <c r="E20" s="6">
        <v>45098</v>
      </c>
      <c r="F20" s="6">
        <v>45098</v>
      </c>
      <c r="G20" s="6">
        <v>45102</v>
      </c>
      <c r="H20" s="12">
        <v>30</v>
      </c>
      <c r="I20">
        <v>1.2071000000000001</v>
      </c>
      <c r="J20">
        <v>1.21</v>
      </c>
      <c r="L20" s="18">
        <f t="shared" ref="L20:L25" si="4">(SMALL(J20:K20,1)-I20)*1000</f>
        <v>2.8999999999999027</v>
      </c>
      <c r="M20" s="18">
        <f t="shared" ref="M20:M25" si="5">L20/(H20/1000)</f>
        <v>96.666666666663431</v>
      </c>
    </row>
    <row r="21" spans="1:13">
      <c r="A21">
        <v>9</v>
      </c>
      <c r="B21">
        <v>11</v>
      </c>
      <c r="C21" t="s">
        <v>76</v>
      </c>
      <c r="E21" s="6">
        <v>45098</v>
      </c>
      <c r="F21" s="6">
        <v>45098</v>
      </c>
      <c r="G21" s="6">
        <v>45102</v>
      </c>
      <c r="H21" s="12">
        <v>30</v>
      </c>
      <c r="I21">
        <v>1.2269000000000001</v>
      </c>
      <c r="J21">
        <v>1.2269000000000001</v>
      </c>
      <c r="L21" s="18">
        <f t="shared" si="4"/>
        <v>0</v>
      </c>
      <c r="M21" s="18">
        <f t="shared" si="5"/>
        <v>0</v>
      </c>
    </row>
    <row r="22" spans="1:13">
      <c r="A22">
        <v>9</v>
      </c>
      <c r="B22">
        <v>22</v>
      </c>
      <c r="C22" t="s">
        <v>74</v>
      </c>
      <c r="E22" s="6">
        <v>45098</v>
      </c>
      <c r="F22" s="6">
        <v>45098</v>
      </c>
      <c r="G22" s="6">
        <v>45102</v>
      </c>
      <c r="H22" s="12">
        <v>30</v>
      </c>
      <c r="I22">
        <v>1.2202999999999999</v>
      </c>
      <c r="J22">
        <v>1.2233000000000001</v>
      </c>
      <c r="L22" s="18">
        <f t="shared" si="4"/>
        <v>3.0000000000001137</v>
      </c>
      <c r="M22" s="18">
        <f t="shared" si="5"/>
        <v>100.00000000000379</v>
      </c>
    </row>
    <row r="23" spans="1:13">
      <c r="A23">
        <v>9</v>
      </c>
      <c r="B23">
        <v>23</v>
      </c>
      <c r="C23" t="s">
        <v>76</v>
      </c>
      <c r="E23" s="6">
        <v>45098</v>
      </c>
      <c r="F23" s="6">
        <v>45098</v>
      </c>
      <c r="G23" s="6">
        <v>45102</v>
      </c>
      <c r="H23" s="12">
        <v>30</v>
      </c>
      <c r="I23">
        <v>1.2176</v>
      </c>
      <c r="J23">
        <v>1.2175</v>
      </c>
      <c r="L23" s="18">
        <f t="shared" si="4"/>
        <v>-9.9999999999988987E-2</v>
      </c>
      <c r="M23" s="18">
        <f t="shared" si="5"/>
        <v>-3.3333333333329662</v>
      </c>
    </row>
    <row r="24" spans="1:13">
      <c r="A24">
        <v>10</v>
      </c>
      <c r="B24">
        <v>61</v>
      </c>
      <c r="C24" t="s">
        <v>74</v>
      </c>
      <c r="E24" s="6">
        <v>45098</v>
      </c>
      <c r="F24" s="6">
        <v>45098</v>
      </c>
      <c r="G24" s="6">
        <v>45102</v>
      </c>
      <c r="H24" s="12">
        <v>30</v>
      </c>
      <c r="I24">
        <v>1.2141999999999999</v>
      </c>
      <c r="J24">
        <v>1.2171000000000001</v>
      </c>
      <c r="L24" s="18">
        <f t="shared" si="4"/>
        <v>2.9000000000001247</v>
      </c>
      <c r="M24" s="18">
        <f t="shared" si="5"/>
        <v>96.666666666670821</v>
      </c>
    </row>
    <row r="25" spans="1:13">
      <c r="A25">
        <v>10</v>
      </c>
      <c r="B25">
        <v>62</v>
      </c>
      <c r="C25" t="s">
        <v>76</v>
      </c>
      <c r="E25" s="6">
        <v>45098</v>
      </c>
      <c r="F25" s="6">
        <v>45098</v>
      </c>
      <c r="G25" s="6">
        <v>45102</v>
      </c>
      <c r="H25" s="12">
        <v>30</v>
      </c>
      <c r="I25">
        <v>1.2175</v>
      </c>
      <c r="J25">
        <v>1.2176</v>
      </c>
      <c r="L25" s="18">
        <f t="shared" si="4"/>
        <v>9.9999999999988987E-2</v>
      </c>
      <c r="M25" s="18">
        <f t="shared" si="5"/>
        <v>3.3333333333329662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F2DA36292A241BB6B602A04ACAAD9" ma:contentTypeVersion="16" ma:contentTypeDescription="Create a new document." ma:contentTypeScope="" ma:versionID="5f29c55d71e5194ed6e3f8d2e42b3896">
  <xsd:schema xmlns:xsd="http://www.w3.org/2001/XMLSchema" xmlns:xs="http://www.w3.org/2001/XMLSchema" xmlns:p="http://schemas.microsoft.com/office/2006/metadata/properties" xmlns:ns2="167cb1e9-24b5-43e0-9f5d-14a54474cc90" xmlns:ns3="fbf6f0f6-9634-473c-8838-2f74fc79f714" targetNamespace="http://schemas.microsoft.com/office/2006/metadata/properties" ma:root="true" ma:fieldsID="1f5c23ad112b6ffa0a8d90034e5b40c7" ns2:_="" ns3:_="">
    <xsd:import namespace="167cb1e9-24b5-43e0-9f5d-14a54474cc90"/>
    <xsd:import namespace="fbf6f0f6-9634-473c-8838-2f74fc79f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cb1e9-24b5-43e0-9f5d-14a54474c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6f0f6-9634-473c-8838-2f74fc79f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5f66235-b96d-4e13-a177-e10a401c611c}" ma:internalName="TaxCatchAll" ma:showField="CatchAllData" ma:web="fbf6f0f6-9634-473c-8838-2f74fc79f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83E157-1D15-4BA2-846C-E5B17F63B121}"/>
</file>

<file path=customXml/itemProps2.xml><?xml version="1.0" encoding="utf-8"?>
<ds:datastoreItem xmlns:ds="http://schemas.openxmlformats.org/officeDocument/2006/customXml" ds:itemID="{C39B0CD1-B9F5-46EF-9A5D-20CD24864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Ansley Brown</dc:creator>
  <cp:keywords/>
  <dc:description/>
  <cp:lastModifiedBy/>
  <cp:revision/>
  <dcterms:created xsi:type="dcterms:W3CDTF">2015-06-05T18:17:20Z</dcterms:created>
  <dcterms:modified xsi:type="dcterms:W3CDTF">2023-07-14T00:24:29Z</dcterms:modified>
  <cp:category/>
  <cp:contentStatus/>
</cp:coreProperties>
</file>