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pivotTables/pivotTable1.xml" ContentType="application/vnd.openxmlformats-officedocument.spreadsheetml.pivotTable+xml"/>
  <Override PartName="/xl/drawings/drawing7.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270" windowWidth="28620" windowHeight="12600" activeTab="11"/>
  </bookViews>
  <sheets>
    <sheet name="Bike Ride History" sheetId="1" r:id="rId1"/>
    <sheet name="Daily Average Speed Chart" sheetId="21" r:id="rId2"/>
    <sheet name="Daily Distance Chart" sheetId="20" r:id="rId3"/>
    <sheet name="Time Spent Pedalling" sheetId="22" r:id="rId4"/>
    <sheet name="Time and Distance" sheetId="13" r:id="rId5"/>
    <sheet name="Calories Burned and Time" sheetId="8" r:id="rId6"/>
    <sheet name="Calories Burned and Distance" sheetId="7" r:id="rId7"/>
    <sheet name="Pivot Stats" sheetId="14" r:id="rId8"/>
    <sheet name="Big Numbers" sheetId="16" r:id="rId9"/>
    <sheet name="Wishlist" sheetId="19" r:id="rId10"/>
    <sheet name="Nutrition Info" sheetId="18" r:id="rId11"/>
    <sheet name="Daily Calories" sheetId="17" r:id="rId12"/>
  </sheets>
  <definedNames>
    <definedName name="_xlnm._FilterDatabase" localSheetId="0" hidden="1">'Bike Ride History'!$A$1:$G$690</definedName>
    <definedName name="Nutrition_Table">'Nutrition Info'!$A$3:$G$963</definedName>
  </definedNames>
  <calcPr calcId="145621"/>
  <pivotCaches>
    <pivotCache cacheId="0" r:id="rId13"/>
  </pivotCaches>
</workbook>
</file>

<file path=xl/calcChain.xml><?xml version="1.0" encoding="utf-8"?>
<calcChain xmlns="http://schemas.openxmlformats.org/spreadsheetml/2006/main">
  <c r="B8" i="16" l="1"/>
  <c r="B10" i="16" s="1"/>
  <c r="B10" i="19"/>
  <c r="B13" i="19" s="1"/>
  <c r="B3" i="19"/>
  <c r="B6" i="19" s="1"/>
  <c r="D4" i="16"/>
  <c r="C4" i="16"/>
  <c r="B4" i="16"/>
  <c r="D3" i="16"/>
  <c r="C3" i="16"/>
  <c r="B3" i="16"/>
  <c r="D2" i="16"/>
  <c r="C2" i="16"/>
  <c r="B2" i="16"/>
  <c r="N4" i="17" l="1"/>
  <c r="N3" i="17"/>
  <c r="N2" i="17"/>
  <c r="H22" i="17"/>
  <c r="G22" i="17"/>
  <c r="F22" i="17"/>
  <c r="E22" i="17"/>
  <c r="D22" i="17"/>
  <c r="C22" i="17"/>
  <c r="H21" i="17"/>
  <c r="G21" i="17"/>
  <c r="F21" i="17"/>
  <c r="E21" i="17"/>
  <c r="D21" i="17"/>
  <c r="C21" i="17"/>
  <c r="H20" i="17"/>
  <c r="G20" i="17"/>
  <c r="F20" i="17"/>
  <c r="E20" i="17"/>
  <c r="D20" i="17"/>
  <c r="C20" i="17"/>
  <c r="H19" i="17"/>
  <c r="G19" i="17"/>
  <c r="F19" i="17"/>
  <c r="E19" i="17"/>
  <c r="D19" i="17"/>
  <c r="C19" i="17"/>
  <c r="H18" i="17"/>
  <c r="G18" i="17"/>
  <c r="F18" i="17"/>
  <c r="E18" i="17"/>
  <c r="D18" i="17"/>
  <c r="C18" i="17"/>
  <c r="H14" i="17"/>
  <c r="G14" i="17"/>
  <c r="F14" i="17"/>
  <c r="E14" i="17"/>
  <c r="D14" i="17"/>
  <c r="C14" i="17"/>
  <c r="H13" i="17"/>
  <c r="G13" i="17"/>
  <c r="F13" i="17"/>
  <c r="E13" i="17"/>
  <c r="D13" i="17"/>
  <c r="C13" i="17"/>
  <c r="H12" i="17"/>
  <c r="G12" i="17"/>
  <c r="F12" i="17"/>
  <c r="E12" i="17"/>
  <c r="D12" i="17"/>
  <c r="C12" i="17"/>
  <c r="H11" i="17"/>
  <c r="G11" i="17"/>
  <c r="F11" i="17"/>
  <c r="E11" i="17"/>
  <c r="D11" i="17"/>
  <c r="C11" i="17"/>
  <c r="H10" i="17"/>
  <c r="G10" i="17"/>
  <c r="F10" i="17"/>
  <c r="E10" i="17"/>
  <c r="D10" i="17"/>
  <c r="C10" i="17"/>
  <c r="H6" i="17"/>
  <c r="G6" i="17"/>
  <c r="F6" i="17"/>
  <c r="E6" i="17"/>
  <c r="D6" i="17"/>
  <c r="C6" i="17"/>
  <c r="H5" i="17"/>
  <c r="G5" i="17"/>
  <c r="F5" i="17"/>
  <c r="E5" i="17"/>
  <c r="D5" i="17"/>
  <c r="C5" i="17"/>
  <c r="H4" i="17"/>
  <c r="G4" i="17"/>
  <c r="F4" i="17"/>
  <c r="E4" i="17"/>
  <c r="D4" i="17"/>
  <c r="C4" i="17"/>
  <c r="H3" i="17"/>
  <c r="G3" i="17"/>
  <c r="F3" i="17"/>
  <c r="E3" i="17"/>
  <c r="D3" i="17"/>
  <c r="C3" i="17"/>
  <c r="H2" i="17"/>
  <c r="G2" i="17"/>
  <c r="F2" i="17"/>
  <c r="E2" i="17"/>
  <c r="D2" i="17"/>
  <c r="C2" i="17"/>
  <c r="H15" i="17" l="1"/>
  <c r="K7" i="17"/>
  <c r="K9" i="17" s="1"/>
  <c r="E15" i="17"/>
  <c r="H23" i="17"/>
  <c r="E23" i="17"/>
  <c r="F23" i="17"/>
  <c r="G23" i="17"/>
  <c r="F15" i="17"/>
  <c r="G15" i="17"/>
  <c r="G7" i="17"/>
  <c r="E7" i="17"/>
  <c r="F7" i="17"/>
  <c r="H7" i="17"/>
  <c r="K12" i="17" l="1"/>
  <c r="K11" i="17"/>
  <c r="K10" i="17"/>
  <c r="K8" i="17"/>
  <c r="M12" i="17"/>
  <c r="O12" i="17" s="1"/>
  <c r="M11" i="17"/>
  <c r="O11" i="17" s="1"/>
  <c r="M7" i="17"/>
  <c r="O7" i="17" s="1"/>
  <c r="M10" i="17"/>
  <c r="M9" i="17"/>
  <c r="M8" i="17"/>
  <c r="O9" i="17"/>
  <c r="B576" i="1"/>
  <c r="B654" i="1"/>
  <c r="B589" i="1"/>
  <c r="B409" i="1"/>
  <c r="B423" i="1"/>
  <c r="B488" i="1"/>
  <c r="B652" i="1"/>
  <c r="B436" i="1"/>
  <c r="B448" i="1"/>
  <c r="B422" i="1"/>
  <c r="B537" i="1"/>
  <c r="B443" i="1"/>
  <c r="B514" i="1"/>
  <c r="B458" i="1"/>
  <c r="B497" i="1"/>
  <c r="B449" i="1"/>
  <c r="B591" i="1"/>
  <c r="B435" i="1"/>
  <c r="B442" i="1"/>
  <c r="B457" i="1"/>
  <c r="B376" i="1"/>
  <c r="B366" i="1"/>
  <c r="B310" i="1"/>
  <c r="B412" i="1"/>
  <c r="B213" i="1"/>
  <c r="B329" i="1"/>
  <c r="B66" i="1"/>
  <c r="B553" i="1"/>
  <c r="B280" i="1"/>
  <c r="B266" i="1"/>
  <c r="B300" i="1"/>
  <c r="B103" i="1"/>
  <c r="B628" i="1"/>
  <c r="B309" i="1"/>
  <c r="B269" i="1"/>
  <c r="B201" i="1"/>
  <c r="B121" i="1"/>
  <c r="B200" i="1"/>
  <c r="B345" i="1"/>
  <c r="B596" i="1"/>
  <c r="B439" i="1"/>
  <c r="B166" i="1"/>
  <c r="B323" i="1"/>
  <c r="B367" i="1"/>
  <c r="B71" i="1"/>
  <c r="B528" i="1"/>
  <c r="B76" i="1"/>
  <c r="B565" i="1"/>
  <c r="B543" i="1"/>
  <c r="B541" i="1"/>
  <c r="B223" i="1"/>
  <c r="B183" i="1"/>
  <c r="B164" i="1"/>
  <c r="B222" i="1"/>
  <c r="B83" i="1"/>
  <c r="B38" i="1"/>
  <c r="B42" i="1"/>
  <c r="B688" i="1"/>
  <c r="B374" i="1"/>
  <c r="B61" i="1"/>
  <c r="B99" i="1"/>
  <c r="B133" i="1"/>
  <c r="B106" i="1"/>
  <c r="B20" i="1"/>
  <c r="B571" i="1"/>
  <c r="B657" i="1"/>
  <c r="B187" i="1"/>
  <c r="B551" i="1"/>
  <c r="B137" i="1"/>
  <c r="B527" i="1"/>
  <c r="B205" i="1"/>
  <c r="B526" i="1"/>
  <c r="B385" i="1"/>
  <c r="B382" i="1"/>
  <c r="B112" i="1"/>
  <c r="B221" i="1"/>
  <c r="B447" i="1"/>
  <c r="B246" i="1"/>
  <c r="B525" i="1"/>
  <c r="B357" i="1"/>
  <c r="B635" i="1"/>
  <c r="B53" i="1"/>
  <c r="B379" i="1"/>
  <c r="B80" i="1"/>
  <c r="B524" i="1"/>
  <c r="B559" i="1"/>
  <c r="B284" i="1"/>
  <c r="B167" i="1"/>
  <c r="B302" i="1"/>
  <c r="B17" i="1"/>
  <c r="B673" i="1"/>
  <c r="B350" i="1"/>
  <c r="B248" i="1"/>
  <c r="B41" i="1"/>
  <c r="B545" i="1"/>
  <c r="B333" i="1"/>
  <c r="B655" i="1"/>
  <c r="B23" i="1"/>
  <c r="B563" i="1"/>
  <c r="B29" i="1"/>
  <c r="B562" i="1"/>
  <c r="B351" i="1"/>
  <c r="B375" i="1"/>
  <c r="B8" i="1"/>
  <c r="B599" i="1"/>
  <c r="B389" i="1"/>
  <c r="B70" i="1"/>
  <c r="B299" i="1"/>
  <c r="B12" i="1"/>
  <c r="B231" i="1"/>
  <c r="B674" i="1"/>
  <c r="B675" i="1"/>
  <c r="B544" i="1"/>
  <c r="B176" i="1"/>
  <c r="B600" i="1"/>
  <c r="B188" i="1"/>
  <c r="B77" i="1"/>
  <c r="B19" i="1"/>
  <c r="B561" i="1"/>
  <c r="B451" i="1"/>
  <c r="B349" i="1"/>
  <c r="B287" i="1"/>
  <c r="B643" i="1"/>
  <c r="B79" i="1"/>
  <c r="B24" i="1"/>
  <c r="B644" i="1"/>
  <c r="B240" i="1"/>
  <c r="B469" i="1"/>
  <c r="B278" i="1"/>
  <c r="B45" i="1"/>
  <c r="B16" i="1"/>
  <c r="B39" i="1"/>
  <c r="B665" i="1"/>
  <c r="B74" i="1"/>
  <c r="B62" i="1"/>
  <c r="B285" i="1"/>
  <c r="B282" i="1"/>
  <c r="B582" i="1"/>
  <c r="B11" i="1"/>
  <c r="B33" i="1"/>
  <c r="B115" i="1"/>
  <c r="B48" i="1"/>
  <c r="B47" i="1"/>
  <c r="B18" i="1"/>
  <c r="B466" i="1"/>
  <c r="B51" i="1"/>
  <c r="B594" i="1"/>
  <c r="B50" i="1"/>
  <c r="B586" i="1"/>
  <c r="B6" i="1"/>
  <c r="B639" i="1"/>
  <c r="B88" i="1"/>
  <c r="B432" i="1"/>
  <c r="B9" i="1"/>
  <c r="B434" i="1"/>
  <c r="B25" i="1"/>
  <c r="B433" i="1"/>
  <c r="B407" i="1"/>
  <c r="B4" i="1"/>
  <c r="B413" i="1"/>
  <c r="B15" i="1"/>
  <c r="B405" i="1"/>
  <c r="B126" i="1"/>
  <c r="B419" i="1"/>
  <c r="B482" i="1"/>
  <c r="B78" i="1"/>
  <c r="B572" i="1"/>
  <c r="B81" i="1"/>
  <c r="B383" i="1"/>
  <c r="B411" i="1"/>
  <c r="B65" i="1"/>
  <c r="B555" i="1"/>
  <c r="B127" i="1"/>
  <c r="B402" i="1"/>
  <c r="B84" i="1"/>
  <c r="B177" i="1"/>
  <c r="B456" i="1"/>
  <c r="B570" i="1"/>
  <c r="B277" i="1"/>
  <c r="B36" i="1"/>
  <c r="B318" i="1"/>
  <c r="B55" i="1"/>
  <c r="B163" i="1"/>
  <c r="B72" i="1"/>
  <c r="B181" i="1"/>
  <c r="B363" i="1"/>
  <c r="B648" i="1"/>
  <c r="B179" i="1"/>
  <c r="B91" i="1"/>
  <c r="B13" i="1"/>
  <c r="B56" i="1"/>
  <c r="B35" i="1"/>
  <c r="B92" i="1"/>
  <c r="B49" i="1"/>
  <c r="B52" i="1"/>
  <c r="B550" i="1"/>
  <c r="B64" i="1"/>
  <c r="B477" i="1"/>
  <c r="B93" i="1"/>
  <c r="B438" i="1"/>
  <c r="B400" i="1"/>
  <c r="B22" i="1"/>
  <c r="B308" i="1"/>
  <c r="B672" i="1"/>
  <c r="B5" i="1"/>
  <c r="B549" i="1"/>
  <c r="B346" i="1"/>
  <c r="B485" i="1"/>
  <c r="B288" i="1"/>
  <c r="B479" i="1"/>
  <c r="B146" i="1"/>
  <c r="B685" i="1"/>
  <c r="B460" i="1"/>
  <c r="B484" i="1"/>
  <c r="B330" i="1"/>
  <c r="B251" i="1"/>
  <c r="B462" i="1"/>
  <c r="B43" i="1"/>
  <c r="B354" i="1"/>
  <c r="B7" i="1"/>
  <c r="B510" i="1"/>
  <c r="B319" i="1"/>
  <c r="B463" i="1"/>
  <c r="B348" i="1"/>
  <c r="B254" i="1"/>
  <c r="B453" i="1"/>
  <c r="B54" i="1"/>
  <c r="B516" i="1"/>
  <c r="B445" i="1"/>
  <c r="B464" i="1"/>
  <c r="B63" i="1"/>
  <c r="B508" i="1"/>
  <c r="B57" i="1"/>
  <c r="B518" i="1"/>
  <c r="B539" i="1"/>
  <c r="B58" i="1"/>
  <c r="B509" i="1"/>
  <c r="B257" i="1"/>
  <c r="B574" i="1"/>
  <c r="B492" i="1"/>
  <c r="B60" i="1"/>
  <c r="B455" i="1"/>
  <c r="B567" i="1"/>
  <c r="B211" i="1"/>
  <c r="B658" i="1"/>
  <c r="B189" i="1"/>
  <c r="B501" i="1"/>
  <c r="B372" i="1"/>
  <c r="B523" i="1"/>
  <c r="B95" i="1"/>
  <c r="B647" i="1"/>
  <c r="B291" i="1"/>
  <c r="B486" i="1"/>
  <c r="B660" i="1"/>
  <c r="B32" i="1"/>
  <c r="B317" i="1"/>
  <c r="B459" i="1"/>
  <c r="B138" i="1"/>
  <c r="B517" i="1"/>
  <c r="B470" i="1"/>
  <c r="B498" i="1"/>
  <c r="B475" i="1"/>
  <c r="B239" i="1"/>
  <c r="B398" i="1"/>
  <c r="B474" i="1"/>
  <c r="B566" i="1"/>
  <c r="B3" i="1"/>
  <c r="B478" i="1"/>
  <c r="B680" i="1"/>
  <c r="B601" i="1"/>
  <c r="B505" i="1"/>
  <c r="B520" i="1"/>
  <c r="B40" i="1"/>
  <c r="B546" i="1"/>
  <c r="B502" i="1"/>
  <c r="B414" i="1"/>
  <c r="B500" i="1"/>
  <c r="B273" i="1"/>
  <c r="B512" i="1"/>
  <c r="B440" i="1"/>
  <c r="B128" i="1"/>
  <c r="B472" i="1"/>
  <c r="B468" i="1"/>
  <c r="B499" i="1"/>
  <c r="B230" i="1"/>
  <c r="B515" i="1"/>
  <c r="B533" i="1"/>
  <c r="B324" i="1"/>
  <c r="B554" i="1"/>
  <c r="B679" i="1"/>
  <c r="B592" i="1"/>
  <c r="B406" i="1"/>
  <c r="B465" i="1"/>
  <c r="B461" i="1"/>
  <c r="B307" i="1"/>
  <c r="B450" i="1"/>
  <c r="B68" i="1"/>
  <c r="B507" i="1"/>
  <c r="B168" i="1"/>
  <c r="B511" i="1"/>
  <c r="B395" i="1"/>
  <c r="B503" i="1"/>
  <c r="B494" i="1"/>
  <c r="B339" i="1"/>
  <c r="B496" i="1"/>
  <c r="B276" i="1"/>
  <c r="B521" i="1"/>
  <c r="B301" i="1"/>
  <c r="B403" i="1"/>
  <c r="B428" i="1"/>
  <c r="B316" i="1"/>
  <c r="B399" i="1"/>
  <c r="B430" i="1"/>
  <c r="B441" i="1"/>
  <c r="B394" i="1"/>
  <c r="B331" i="1"/>
  <c r="B362" i="1"/>
  <c r="B334" i="1"/>
  <c r="B429" i="1"/>
  <c r="B59" i="1"/>
  <c r="B476" i="1"/>
  <c r="B98" i="1"/>
  <c r="B547" i="1"/>
  <c r="B653" i="1"/>
  <c r="B347" i="1"/>
  <c r="B513" i="1"/>
  <c r="B259" i="1"/>
  <c r="B535" i="1"/>
  <c r="B293" i="1"/>
  <c r="B661" i="1"/>
  <c r="B538" i="1"/>
  <c r="B536" i="1"/>
  <c r="B215" i="1"/>
  <c r="B473" i="1"/>
  <c r="B274" i="1"/>
  <c r="B668" i="1"/>
  <c r="B191" i="1"/>
  <c r="B416" i="1"/>
  <c r="B281" i="1"/>
  <c r="B415" i="1"/>
  <c r="B256" i="1"/>
  <c r="B671" i="1"/>
  <c r="B194" i="1"/>
  <c r="B397" i="1"/>
  <c r="B408" i="1"/>
  <c r="B493" i="1"/>
  <c r="B404" i="1"/>
  <c r="B392" i="1"/>
  <c r="B424" i="1"/>
  <c r="B491" i="1"/>
  <c r="B212" i="1"/>
  <c r="B530" i="1"/>
  <c r="B253" i="1"/>
  <c r="B532" i="1"/>
  <c r="B190" i="1"/>
  <c r="B172" i="1"/>
  <c r="B452" i="1"/>
  <c r="B312" i="1"/>
  <c r="B481" i="1"/>
  <c r="B426" i="1"/>
  <c r="B195" i="1"/>
  <c r="B686" i="1"/>
  <c r="B170" i="1"/>
  <c r="B531" i="1"/>
  <c r="B325" i="1"/>
  <c r="B480" i="1"/>
  <c r="B140" i="1"/>
  <c r="B156" i="1"/>
  <c r="B314" i="1"/>
  <c r="B454" i="1"/>
  <c r="B233" i="1"/>
  <c r="B552" i="1"/>
  <c r="B46" i="1"/>
  <c r="B214" i="1"/>
  <c r="B606" i="1"/>
  <c r="B651" i="1"/>
  <c r="B401" i="1"/>
  <c r="B315" i="1"/>
  <c r="B483" i="1"/>
  <c r="B391" i="1"/>
  <c r="B236" i="1"/>
  <c r="B560" i="1"/>
  <c r="B306" i="1"/>
  <c r="B650" i="1"/>
  <c r="B489" i="1"/>
  <c r="B381" i="1"/>
  <c r="B247" i="1"/>
  <c r="B619" i="1"/>
  <c r="B292" i="1"/>
  <c r="B322" i="1"/>
  <c r="B519" i="1"/>
  <c r="B169" i="1"/>
  <c r="B487" i="1"/>
  <c r="B199" i="1"/>
  <c r="B556" i="1"/>
  <c r="B332" i="1"/>
  <c r="B605" i="1"/>
  <c r="B258" i="1"/>
  <c r="B681" i="1"/>
  <c r="B178" i="1"/>
  <c r="B678" i="1"/>
  <c r="B295" i="1"/>
  <c r="B303" i="1"/>
  <c r="B471" i="1"/>
  <c r="B368" i="1"/>
  <c r="B335" i="1"/>
  <c r="B569" i="1"/>
  <c r="B353" i="1"/>
  <c r="B558" i="1"/>
  <c r="B340" i="1"/>
  <c r="B666" i="1"/>
  <c r="B396" i="1"/>
  <c r="B342" i="1"/>
  <c r="B683" i="1"/>
  <c r="B645" i="1"/>
  <c r="B467" i="1"/>
  <c r="B540" i="1"/>
  <c r="B361" i="1"/>
  <c r="B431" i="1"/>
  <c r="B564" i="1"/>
  <c r="B206" i="1"/>
  <c r="B577" i="1"/>
  <c r="B321" i="1"/>
  <c r="B262" i="1"/>
  <c r="B495" i="1"/>
  <c r="B421" i="1"/>
  <c r="B649" i="1"/>
  <c r="B378" i="1"/>
  <c r="B265" i="1"/>
  <c r="B677" i="1"/>
  <c r="B584" i="1"/>
  <c r="B444" i="1"/>
  <c r="B669" i="1"/>
  <c r="B337" i="1"/>
  <c r="B580" i="1"/>
  <c r="B216" i="1"/>
  <c r="B506" i="1"/>
  <c r="B437" i="1"/>
  <c r="B573" i="1"/>
  <c r="B690" i="1"/>
  <c r="B311" i="1"/>
  <c r="B279" i="1"/>
  <c r="B270" i="1"/>
  <c r="B529" i="1"/>
  <c r="B373" i="1"/>
  <c r="B228" i="1"/>
  <c r="B542" i="1"/>
  <c r="B371" i="1"/>
  <c r="B548" i="1"/>
  <c r="B352" i="1"/>
  <c r="B689" i="1"/>
  <c r="B171" i="1"/>
  <c r="B120" i="1"/>
  <c r="B225" i="1"/>
  <c r="B208" i="1"/>
  <c r="B590" i="1"/>
  <c r="B268" i="1"/>
  <c r="B557" i="1"/>
  <c r="B255" i="1"/>
  <c r="B267" i="1"/>
  <c r="B260" i="1"/>
  <c r="B296" i="1"/>
  <c r="B490" i="1"/>
  <c r="B393" i="1"/>
  <c r="B598" i="1"/>
  <c r="B261" i="1"/>
  <c r="B227" i="1"/>
  <c r="B664" i="1"/>
  <c r="B232" i="1"/>
  <c r="B94" i="1"/>
  <c r="B343" i="1"/>
  <c r="B10" i="1"/>
  <c r="B185" i="1"/>
  <c r="B356" i="1"/>
  <c r="B597" i="1"/>
  <c r="B28" i="1"/>
  <c r="B583" i="1"/>
  <c r="B180" i="1"/>
  <c r="B44" i="1"/>
  <c r="B243" i="1"/>
  <c r="B217" i="1"/>
  <c r="B568" i="1"/>
  <c r="B320" i="1"/>
  <c r="B575" i="1"/>
  <c r="B202" i="1"/>
  <c r="B328" i="1"/>
  <c r="B344" i="1"/>
  <c r="B210" i="1"/>
  <c r="B207" i="1"/>
  <c r="B263" i="1"/>
  <c r="B235" i="1"/>
  <c r="B264" i="1"/>
  <c r="B237" i="1"/>
  <c r="B249" i="1"/>
  <c r="B132" i="1"/>
  <c r="B21" i="1"/>
  <c r="B667" i="1"/>
  <c r="B96" i="1"/>
  <c r="B595" i="1"/>
  <c r="B193" i="1"/>
  <c r="B625" i="1"/>
  <c r="B198" i="1"/>
  <c r="B184" i="1"/>
  <c r="B117" i="1"/>
  <c r="B144" i="1"/>
  <c r="B585" i="1"/>
  <c r="B504" i="1"/>
  <c r="B384" i="1"/>
  <c r="B327" i="1"/>
  <c r="B113" i="1"/>
  <c r="B663" i="1"/>
  <c r="B365" i="1"/>
  <c r="B656" i="1"/>
  <c r="B238" i="1"/>
  <c r="B122" i="1"/>
  <c r="B220" i="1"/>
  <c r="B241" i="1"/>
  <c r="B242" i="1"/>
  <c r="B108" i="1"/>
  <c r="B109" i="1"/>
  <c r="B129" i="1"/>
  <c r="B130" i="1"/>
  <c r="B613" i="1"/>
  <c r="B578" i="1"/>
  <c r="B631" i="1"/>
  <c r="B313" i="1"/>
  <c r="B85" i="1"/>
  <c r="B34" i="1"/>
  <c r="B142" i="1"/>
  <c r="B522" i="1"/>
  <c r="B272" i="1"/>
  <c r="B687" i="1"/>
  <c r="B614" i="1"/>
  <c r="B275" i="1"/>
  <c r="B116" i="1"/>
  <c r="B204" i="1"/>
  <c r="B123" i="1"/>
  <c r="B111" i="1"/>
  <c r="B641" i="1"/>
  <c r="B305" i="1"/>
  <c r="B388" i="1"/>
  <c r="B617" i="1"/>
  <c r="B244" i="1"/>
  <c r="B125" i="1"/>
  <c r="B271" i="1"/>
  <c r="B229" i="1"/>
  <c r="B588" i="1"/>
  <c r="B369" i="1"/>
  <c r="B226" i="1"/>
  <c r="B609" i="1"/>
  <c r="B630" i="1"/>
  <c r="B175" i="1"/>
  <c r="B620" i="1"/>
  <c r="B326" i="1"/>
  <c r="B670" i="1"/>
  <c r="B579" i="1"/>
  <c r="B622" i="1"/>
  <c r="B410" i="1"/>
  <c r="B73" i="1"/>
  <c r="B659" i="1"/>
  <c r="B2" i="1"/>
  <c r="B234" i="1"/>
  <c r="B218" i="1"/>
  <c r="B82" i="1"/>
  <c r="B304" i="1"/>
  <c r="B143" i="1"/>
  <c r="B341" i="1"/>
  <c r="B203" i="1"/>
  <c r="B174" i="1"/>
  <c r="B377" i="1"/>
  <c r="B37" i="1"/>
  <c r="B297" i="1"/>
  <c r="B587" i="1"/>
  <c r="B387" i="1"/>
  <c r="B283" i="1"/>
  <c r="B298" i="1"/>
  <c r="B173" i="1"/>
  <c r="B627" i="1"/>
  <c r="B245" i="1"/>
  <c r="B124" i="1"/>
  <c r="B618" i="1"/>
  <c r="B119" i="1"/>
  <c r="B355" i="1"/>
  <c r="B581" i="1"/>
  <c r="B386" i="1"/>
  <c r="B197" i="1"/>
  <c r="B593" i="1"/>
  <c r="B31" i="1"/>
  <c r="B131" i="1"/>
  <c r="B289" i="1"/>
  <c r="B615" i="1"/>
  <c r="B90" i="1"/>
  <c r="B26" i="1"/>
  <c r="B624" i="1"/>
  <c r="B358" i="1"/>
  <c r="B89" i="1"/>
  <c r="B602" i="1"/>
  <c r="B192" i="1"/>
  <c r="B165" i="1"/>
  <c r="B611" i="1"/>
  <c r="B252" i="1"/>
  <c r="B209" i="1"/>
  <c r="B607" i="1"/>
  <c r="B14" i="1"/>
  <c r="B224" i="1"/>
  <c r="B141" i="1"/>
  <c r="B646" i="1"/>
  <c r="B390" i="1"/>
  <c r="B107" i="1"/>
  <c r="B616" i="1"/>
  <c r="B360" i="1"/>
  <c r="B27" i="1"/>
  <c r="B603" i="1"/>
  <c r="B135" i="1"/>
  <c r="B446" i="1"/>
  <c r="B336" i="1"/>
  <c r="B636" i="1"/>
  <c r="B427" i="1"/>
  <c r="B97" i="1"/>
  <c r="B67" i="1"/>
  <c r="B621" i="1"/>
  <c r="B30" i="1"/>
  <c r="B623" i="1"/>
  <c r="B86" i="1"/>
  <c r="B418" i="1"/>
  <c r="B642" i="1"/>
  <c r="B420" i="1"/>
  <c r="B136" i="1"/>
  <c r="B632" i="1"/>
  <c r="B604" i="1"/>
  <c r="B380" i="1"/>
  <c r="B219" i="1"/>
  <c r="B610" i="1"/>
  <c r="B101" i="1"/>
  <c r="B150" i="1"/>
  <c r="B149" i="1"/>
  <c r="B629" i="1"/>
  <c r="B290" i="1"/>
  <c r="B148" i="1"/>
  <c r="B637" i="1"/>
  <c r="B87" i="1"/>
  <c r="B75" i="1"/>
  <c r="B682" i="1"/>
  <c r="B250" i="1"/>
  <c r="B151" i="1"/>
  <c r="B286" i="1"/>
  <c r="B640" i="1"/>
  <c r="B157" i="1"/>
  <c r="B160" i="1"/>
  <c r="B612" i="1"/>
  <c r="B145" i="1"/>
  <c r="B159" i="1"/>
  <c r="B633" i="1"/>
  <c r="B153" i="1"/>
  <c r="B608" i="1"/>
  <c r="B162" i="1"/>
  <c r="B534" i="1"/>
  <c r="B196" i="1"/>
  <c r="B626" i="1"/>
  <c r="B158" i="1"/>
  <c r="B139" i="1"/>
  <c r="B638" i="1"/>
  <c r="B118" i="1"/>
  <c r="B182" i="1"/>
  <c r="B359" i="1"/>
  <c r="B161" i="1"/>
  <c r="B684" i="1"/>
  <c r="B134" i="1"/>
  <c r="B114" i="1"/>
  <c r="B155" i="1"/>
  <c r="B294" i="1"/>
  <c r="B662" i="1"/>
  <c r="B102" i="1"/>
  <c r="B110" i="1"/>
  <c r="B186" i="1"/>
  <c r="B154" i="1"/>
  <c r="B364" i="1"/>
  <c r="B634" i="1"/>
  <c r="B147" i="1"/>
  <c r="B152" i="1"/>
  <c r="B338" i="1"/>
  <c r="B417" i="1"/>
  <c r="B370" i="1"/>
  <c r="B676" i="1"/>
  <c r="B100" i="1"/>
  <c r="B105" i="1"/>
  <c r="B104" i="1"/>
  <c r="B69" i="1"/>
  <c r="B425" i="1"/>
  <c r="O10" i="17" l="1"/>
  <c r="O8" i="17"/>
</calcChain>
</file>

<file path=xl/sharedStrings.xml><?xml version="1.0" encoding="utf-8"?>
<sst xmlns="http://schemas.openxmlformats.org/spreadsheetml/2006/main" count="2065" uniqueCount="1075">
  <si>
    <t>Workout Date</t>
  </si>
  <si>
    <t>Calories Burned (kCal)</t>
  </si>
  <si>
    <t>Avg Pace (min/mi)</t>
  </si>
  <si>
    <t>Avg Speed (mi/h)</t>
  </si>
  <si>
    <t>Sum of Distance (mi)</t>
  </si>
  <si>
    <t>Day of the Week</t>
  </si>
  <si>
    <t>Workout Time in Minutes</t>
  </si>
  <si>
    <t>Distance in Miles</t>
  </si>
  <si>
    <t>Grand Total</t>
  </si>
  <si>
    <t>Sunday</t>
  </si>
  <si>
    <t>Monday</t>
  </si>
  <si>
    <t>Tuesday</t>
  </si>
  <si>
    <t>Wednesday</t>
  </si>
  <si>
    <t>Thursday</t>
  </si>
  <si>
    <t>Friday</t>
  </si>
  <si>
    <t>Saturday</t>
  </si>
  <si>
    <t>Row Labels</t>
  </si>
  <si>
    <t>Bike</t>
  </si>
  <si>
    <t>Price</t>
  </si>
  <si>
    <t>Felt F2X</t>
  </si>
  <si>
    <t>Cannondale CAADX</t>
  </si>
  <si>
    <t>Specialized CruX Comp</t>
  </si>
  <si>
    <t>Monthly Savings</t>
  </si>
  <si>
    <t>Interest Rate</t>
  </si>
  <si>
    <t>Number of Payments</t>
  </si>
  <si>
    <t>Monthly Payment</t>
  </si>
  <si>
    <t>Savings Interest Rate</t>
  </si>
  <si>
    <t>Months Until I Can Get It</t>
  </si>
  <si>
    <t>Sum of Calories Burned</t>
  </si>
  <si>
    <t>Average Calories Burned</t>
  </si>
  <si>
    <t>Average Speed (mi/h)</t>
  </si>
  <si>
    <t>Average Distance (mi)</t>
  </si>
  <si>
    <t>Distance</t>
  </si>
  <si>
    <t>Calories</t>
  </si>
  <si>
    <t>Breakfast</t>
  </si>
  <si>
    <t>Food</t>
  </si>
  <si>
    <t>Measure</t>
  </si>
  <si>
    <t>Weight (g)</t>
  </si>
  <si>
    <t>kCal</t>
  </si>
  <si>
    <t>Fat (g)</t>
  </si>
  <si>
    <t>Protein (g)</t>
  </si>
  <si>
    <t>Caloric Content of foods</t>
  </si>
  <si>
    <t>1000 Island, Salad Drsng,Local</t>
  </si>
  <si>
    <t>1 Tbsp</t>
  </si>
  <si>
    <t>1000 Island, Salad Drsng,Reglr</t>
  </si>
  <si>
    <t>40% Bran Flakes, Kellogg's</t>
  </si>
  <si>
    <t>1 oz</t>
  </si>
  <si>
    <t>40% Bran Flakes, Post</t>
  </si>
  <si>
    <t>Alfalfa Seeds, Sprouted, Raw</t>
  </si>
  <si>
    <t>1 Cup</t>
  </si>
  <si>
    <t>All-Bran Cereal</t>
  </si>
  <si>
    <t>Almonds, Slivered</t>
  </si>
  <si>
    <t>Almonds, Whole</t>
  </si>
  <si>
    <t>Angelfood Cake, From Mix</t>
  </si>
  <si>
    <t>1 Cake</t>
  </si>
  <si>
    <t>1 Piece</t>
  </si>
  <si>
    <t>Apple Juice, Canned</t>
  </si>
  <si>
    <t>Apple Pie</t>
  </si>
  <si>
    <t>1 Pie</t>
  </si>
  <si>
    <t>Apples, Dried, Sulfured</t>
  </si>
  <si>
    <t>10 Rings</t>
  </si>
  <si>
    <t>Apples, Raw, Peeled, Sliced</t>
  </si>
  <si>
    <t>Apples, Raw, Unpeeled,2 Per Lb</t>
  </si>
  <si>
    <t>1 Apple</t>
  </si>
  <si>
    <t>Apples, Raw, Unpeeled,3 Per Lb</t>
  </si>
  <si>
    <t>Applesauce, Canned, Sweetened</t>
  </si>
  <si>
    <t>Applesauce, Canned,Unsweetened</t>
  </si>
  <si>
    <t>Apricot Nectar, No Added Vit C</t>
  </si>
  <si>
    <t>Apricot, Canned, Heavy Syrup</t>
  </si>
  <si>
    <t>3 Halves</t>
  </si>
  <si>
    <t>Apricots, Canned, Juice Pack</t>
  </si>
  <si>
    <t>Apricots, Dried, Cooked,Unswtn</t>
  </si>
  <si>
    <t>Apricots, Dried, Uncooked</t>
  </si>
  <si>
    <t>Apricots, Raw</t>
  </si>
  <si>
    <t>3 Aprcot</t>
  </si>
  <si>
    <t>Artichokes, Globe, Cooked, Drn</t>
  </si>
  <si>
    <t>1 Artchk</t>
  </si>
  <si>
    <t>Asparagus, Ckd Frm Frz,Dr,Sper</t>
  </si>
  <si>
    <t>4 Spears</t>
  </si>
  <si>
    <t>Asparagus, Ckd Frm Frz,Drn,Cut</t>
  </si>
  <si>
    <t>Asparagus, Ckd Frm Raw, Dr,Cut</t>
  </si>
  <si>
    <t>Asparagus, Ckd Frm Raw,Dr,Sper</t>
  </si>
  <si>
    <t>Asparagus,Canned,Spears,Nosalt</t>
  </si>
  <si>
    <t>Asparagus,Canned,Spears,W/Salt</t>
  </si>
  <si>
    <t>Avocados, California</t>
  </si>
  <si>
    <t>1 Avocdo</t>
  </si>
  <si>
    <t>Avocados, Florida</t>
  </si>
  <si>
    <t>Bagels, Egg</t>
  </si>
  <si>
    <t>1 Bagel</t>
  </si>
  <si>
    <t>Bagels, Plain</t>
  </si>
  <si>
    <t>Baking Powder, Low Sodium</t>
  </si>
  <si>
    <t>1 Tsp</t>
  </si>
  <si>
    <t>Baking Powder, Strght Phosphat</t>
  </si>
  <si>
    <t>Baking Powder,Sas, Ca Po4</t>
  </si>
  <si>
    <t>Baking Powder,Sas,Capo4+Caso4</t>
  </si>
  <si>
    <t>Baking Pwdr Biscuits,From Mix</t>
  </si>
  <si>
    <t>1 Biscut</t>
  </si>
  <si>
    <t>Baking Pwdr Biscuits,Homerecpe</t>
  </si>
  <si>
    <t>Baking Pwdr Biscuits,Refrgdogh</t>
  </si>
  <si>
    <t>Bamboo Shoots, Canned, Drained</t>
  </si>
  <si>
    <t>Bananas</t>
  </si>
  <si>
    <t>1 Banana</t>
  </si>
  <si>
    <t>Bananas, Sliced</t>
  </si>
  <si>
    <t>Barbecue Sauce</t>
  </si>
  <si>
    <t>Barley, Pearled,Light, Uncookd</t>
  </si>
  <si>
    <t>Bean Sprouts, Mung, Cookd,Dran</t>
  </si>
  <si>
    <t>Bean Sprouts, Mung, Raw</t>
  </si>
  <si>
    <t>Bean With Bacon Soup, Canned</t>
  </si>
  <si>
    <t>Beans,Dry,Canned,W/Frankfurter</t>
  </si>
  <si>
    <t>Beans,Dry,Canned,W/Pork+Swtsce</t>
  </si>
  <si>
    <t>Beans,Dry,Canned,W/Pork+Tomsce</t>
  </si>
  <si>
    <t>Beef And Vegetable Stew,Hm Rcp</t>
  </si>
  <si>
    <t>Beef Broth, Boulln, Consm,Cnnd</t>
  </si>
  <si>
    <t>Beef Gravy, Canned</t>
  </si>
  <si>
    <t>Beef Heart, Braised</t>
  </si>
  <si>
    <t>3 oz</t>
  </si>
  <si>
    <t>Beef Liver, Fried</t>
  </si>
  <si>
    <t>Beef Noodle Soup, Canned</t>
  </si>
  <si>
    <t>Beef Potpie, Home Recipe</t>
  </si>
  <si>
    <t>Beef Roast, Eye O Rnd, Lean</t>
  </si>
  <si>
    <t>2.6 oz</t>
  </si>
  <si>
    <t>Beef Roast, Eye O Rnd,Lean+Fat</t>
  </si>
  <si>
    <t>Beef Roast, Rib, Lean + Fat</t>
  </si>
  <si>
    <t>Beef Roast, Rib, Lean Only</t>
  </si>
  <si>
    <t>2.2 oz</t>
  </si>
  <si>
    <t>Beef Steak,Sirloin,Broil,Lean</t>
  </si>
  <si>
    <t>2.5 oz</t>
  </si>
  <si>
    <t>Beef Steak,Sirloin,Broil,Ln+Ft</t>
  </si>
  <si>
    <t>Beef, Canned, Corned</t>
  </si>
  <si>
    <t>Beef, Ckd,Bttm Round,Lean Only</t>
  </si>
  <si>
    <t>2.8 oz</t>
  </si>
  <si>
    <t>Beef, Ckd,Bttm Round,Lean+ Fat</t>
  </si>
  <si>
    <t>Beef, Ckd,Chuck Blade,Lean+Fat</t>
  </si>
  <si>
    <t>Beef, Ckd,Chuck Blade,Leanonly</t>
  </si>
  <si>
    <t>Beef, Dried, Chipped</t>
  </si>
  <si>
    <t>Beer, Light</t>
  </si>
  <si>
    <t>12 fl oz</t>
  </si>
  <si>
    <t>Beer, Regular</t>
  </si>
  <si>
    <t>Beet Greens, Cooked, Drained</t>
  </si>
  <si>
    <t>Beets, Canned, Drained,No Salt</t>
  </si>
  <si>
    <t>Beets, Canned, Drained,W/ Salt</t>
  </si>
  <si>
    <t>Beets, Cooked, Drained, Diced</t>
  </si>
  <si>
    <t>Beets, Cooked, Drained, Whole</t>
  </si>
  <si>
    <t>2 Beets</t>
  </si>
  <si>
    <t>Black Beans, Dry, Cooked,Drand</t>
  </si>
  <si>
    <t>Blackberries, Raw</t>
  </si>
  <si>
    <t>Blackeye Peas, Immatr,Raw,Cked</t>
  </si>
  <si>
    <t>Blackeye Peas,Immtr,Frzn,Cked</t>
  </si>
  <si>
    <t>Black-Eyed Peas, Dry, Cooked</t>
  </si>
  <si>
    <t>Blue Cheese</t>
  </si>
  <si>
    <t>Blue Cheese Salad Dressing</t>
  </si>
  <si>
    <t>Blueberries, Frozen, Sweetened</t>
  </si>
  <si>
    <t>10 oz</t>
  </si>
  <si>
    <t>Blueberries, Raw</t>
  </si>
  <si>
    <t>Blueberry Muffins, Home Recipe</t>
  </si>
  <si>
    <t>1 Muffin</t>
  </si>
  <si>
    <t>Blueberry Muffins,From Com Mix</t>
  </si>
  <si>
    <t>Blueberry Pie</t>
  </si>
  <si>
    <t>Bologna</t>
  </si>
  <si>
    <t>2 Slices</t>
  </si>
  <si>
    <t>Boston Brown Bread,W/Whtecrnm</t>
  </si>
  <si>
    <t>1 Slice</t>
  </si>
  <si>
    <t>Boston Brown Bread,W/Yllwcrnml</t>
  </si>
  <si>
    <t>Bouillon, Dehydrtd, Unprepared</t>
  </si>
  <si>
    <t>1 Pkt</t>
  </si>
  <si>
    <t>Bran Muffins, From Commerl Mix</t>
  </si>
  <si>
    <t>Bran Muffins, Home Recipe</t>
  </si>
  <si>
    <t>Braunschweiger</t>
  </si>
  <si>
    <t>Brazil Nuts</t>
  </si>
  <si>
    <t>Bread Stuffing,From Mx,Drytype</t>
  </si>
  <si>
    <t>Bread Stuffing,From Mx,Moist</t>
  </si>
  <si>
    <t>Breadcrumbs, Dry, Grated</t>
  </si>
  <si>
    <t>Broccoli, Frzn, Cooked, Draned</t>
  </si>
  <si>
    <t>Broccoli, Raw</t>
  </si>
  <si>
    <t>1 Spear</t>
  </si>
  <si>
    <t>Broccoli, Raw, Cooked, Drained</t>
  </si>
  <si>
    <t>Brown And Serve Sausage,Brwnd</t>
  </si>
  <si>
    <t>1 Link</t>
  </si>
  <si>
    <t>Brown Gravy From Dry Mix</t>
  </si>
  <si>
    <t>Brownies W/ Nuts,Frm Home Recp</t>
  </si>
  <si>
    <t>1 Browne</t>
  </si>
  <si>
    <t>Brownies W/ Nuts,Frstng,Cmmrcl</t>
  </si>
  <si>
    <t>Brussels Sprouts, Frzn, Cooked</t>
  </si>
  <si>
    <t>Brussels Sprouts, Raw, Cooked</t>
  </si>
  <si>
    <t>Buckwheat Flour, Light, Sifted</t>
  </si>
  <si>
    <t>Bulgur, Uncooked</t>
  </si>
  <si>
    <t>Butter, Salted</t>
  </si>
  <si>
    <t>1/2 Cup</t>
  </si>
  <si>
    <t>1 Pat</t>
  </si>
  <si>
    <t>Butter, Unsalted</t>
  </si>
  <si>
    <t>Buttermilk, Dried</t>
  </si>
  <si>
    <t>Buttermilk, Fluid</t>
  </si>
  <si>
    <t>Cabbage, Chinese, Pak-Choi,Ckd</t>
  </si>
  <si>
    <t>Cabbage, Chinese,Pe-Tsai, Raw</t>
  </si>
  <si>
    <t>Cabbage, Common, Cooked, Drned</t>
  </si>
  <si>
    <t>Cabbage, Common, Raw</t>
  </si>
  <si>
    <t>Cabbage, Red, Raw</t>
  </si>
  <si>
    <t>Cabbage, Savoy, Raw</t>
  </si>
  <si>
    <t>Cake Or Pastry Flour, Sifted</t>
  </si>
  <si>
    <t>Camembert Cheese</t>
  </si>
  <si>
    <t>1 Wedge</t>
  </si>
  <si>
    <t>Cantaloup, Raw</t>
  </si>
  <si>
    <t>1/2 Meln</t>
  </si>
  <si>
    <t>Cap'n Crunch Cereal</t>
  </si>
  <si>
    <t>Caramels, Plain Or Chocolate</t>
  </si>
  <si>
    <t>Carob Flour</t>
  </si>
  <si>
    <t>Carrot Cake,Cremchese Frst,Rec</t>
  </si>
  <si>
    <t>Carrots, Canned, Drn, W/ Salt</t>
  </si>
  <si>
    <t>Carrots, Canned,Drnd, W/O Salt</t>
  </si>
  <si>
    <t>Carrots, Cooked From Frozen</t>
  </si>
  <si>
    <t>Carrots, Cooked From Raw</t>
  </si>
  <si>
    <t>Carrots, Raw, Grated</t>
  </si>
  <si>
    <t>Carrots, Raw, Whole</t>
  </si>
  <si>
    <t>1 Carrot</t>
  </si>
  <si>
    <t>Cashew Nuts, Dry Roastd,Salted</t>
  </si>
  <si>
    <t>Cashew Nuts, Dry Roastd,Unsalt</t>
  </si>
  <si>
    <t>Cashew Nuts, Dry Roasted,Saltd</t>
  </si>
  <si>
    <t>Cashew Nuts, Oil Roastd,Salted</t>
  </si>
  <si>
    <t>Cashew Nuts, Oil Roastd,Unsalt</t>
  </si>
  <si>
    <t>Catsup</t>
  </si>
  <si>
    <t>Cauliflower, Cooked From Frozn</t>
  </si>
  <si>
    <t>Cauliflower, Cooked From Raw</t>
  </si>
  <si>
    <t>Cauliflower, Raw</t>
  </si>
  <si>
    <t>Celery Seed</t>
  </si>
  <si>
    <t>Celery, Pascal Type, Raw,Piece</t>
  </si>
  <si>
    <t>Celery, Pascal Type, Raw,Stalk</t>
  </si>
  <si>
    <t>1 Stalk</t>
  </si>
  <si>
    <t>Cheddar Cheese</t>
  </si>
  <si>
    <t>1 Cu In</t>
  </si>
  <si>
    <t>Chedddar Cheese, Shredded</t>
  </si>
  <si>
    <t>Cheerios Cereal</t>
  </si>
  <si>
    <t>Cheese Crackers, Plain</t>
  </si>
  <si>
    <t>10 Crack</t>
  </si>
  <si>
    <t>Cheese Crackers, Sandwch,Peant</t>
  </si>
  <si>
    <t>1 Sandwh</t>
  </si>
  <si>
    <t>Cheese Sauce W/ Milk, Frm Mix</t>
  </si>
  <si>
    <t>Cheeseburger, 4oz Patty</t>
  </si>
  <si>
    <t>Cheeseburger, Regular</t>
  </si>
  <si>
    <t>Cheesecake</t>
  </si>
  <si>
    <t>Cherries, Sour,Red,Cannd,Water</t>
  </si>
  <si>
    <t>Cherries, Sweet, Raw</t>
  </si>
  <si>
    <t>10 Chery</t>
  </si>
  <si>
    <t>Cherry Pie</t>
  </si>
  <si>
    <t>Chestnuts, European, Roasted</t>
  </si>
  <si>
    <t>Chicken A La King, Home Recipe</t>
  </si>
  <si>
    <t>Chicken And Noodles, Home Recp</t>
  </si>
  <si>
    <t>Chicken Chow Mein, Canned</t>
  </si>
  <si>
    <t>Chicken Chow Mein, Home Recipe</t>
  </si>
  <si>
    <t>Chicken Frankfurter</t>
  </si>
  <si>
    <t>1 Frank</t>
  </si>
  <si>
    <t>Chicken Gravy From Dry Mix</t>
  </si>
  <si>
    <t>Chicken Gravy, Canned</t>
  </si>
  <si>
    <t>Chicken Liver, Cooked</t>
  </si>
  <si>
    <t>1 Liver</t>
  </si>
  <si>
    <t>Chicken Noodle Soup, Canned</t>
  </si>
  <si>
    <t>Chicken Noodle Soup,Dehyd,Prpd</t>
  </si>
  <si>
    <t>Chicken Potpie, Home Recipe</t>
  </si>
  <si>
    <t>Chicken Rice Soup, Canned</t>
  </si>
  <si>
    <t>Chicken Roll, Light</t>
  </si>
  <si>
    <t>Chicken, Canned, Boneless</t>
  </si>
  <si>
    <t>5 oz</t>
  </si>
  <si>
    <t>Chicken, Fried, Batter, Breast</t>
  </si>
  <si>
    <t>4.9 oz</t>
  </si>
  <si>
    <t>Chicken, Fried, Batter,Drmstck</t>
  </si>
  <si>
    <t>Chicken, Fried, Flour, Breast</t>
  </si>
  <si>
    <t>3.5 oz</t>
  </si>
  <si>
    <t>Chicken, Fried, Flour, Drmstck</t>
  </si>
  <si>
    <t>1.7 oz</t>
  </si>
  <si>
    <t>Chicken, Roasted, Breast</t>
  </si>
  <si>
    <t>3.0 oz</t>
  </si>
  <si>
    <t>Chicken, Roasted, Drumstick</t>
  </si>
  <si>
    <t>1.6 oz</t>
  </si>
  <si>
    <t>Chicken, Stewed, Light + Dark</t>
  </si>
  <si>
    <t>Chickpeas, Cooked, Drained</t>
  </si>
  <si>
    <t>Chili Con Carne W/ Beans, Cnnd</t>
  </si>
  <si>
    <t>Chili Powder</t>
  </si>
  <si>
    <t>Chocolate Chip Cookies,Commrcl</t>
  </si>
  <si>
    <t>4 Cookie</t>
  </si>
  <si>
    <t>Chocolate Chip Cookies,Hme Rcp</t>
  </si>
  <si>
    <t>Chocolate Chip Cookies,Refrig</t>
  </si>
  <si>
    <t>Chocolate Milk, Lowfat 1%</t>
  </si>
  <si>
    <t>Chocolate Milk, Lowfat 2%</t>
  </si>
  <si>
    <t>Chocolate Milk, Regular</t>
  </si>
  <si>
    <t>Chocolate, Bitter Ot Baking</t>
  </si>
  <si>
    <t>Chop Suey W/ Beef + Pork,Hmrcp</t>
  </si>
  <si>
    <t>Cinnamon</t>
  </si>
  <si>
    <t>Clam Chowder, Manhattan, Cannd</t>
  </si>
  <si>
    <t>Clam Chowder, New Eng, W/ Milk</t>
  </si>
  <si>
    <t>Clams, Canned, Drained</t>
  </si>
  <si>
    <t>Clams, Raw</t>
  </si>
  <si>
    <t>Club Soda</t>
  </si>
  <si>
    <t>Coca Pwdr W/O Nofat Drymlk,Prd</t>
  </si>
  <si>
    <t>1 Servng</t>
  </si>
  <si>
    <t>Coca Pwdr W/O Nonfat Dry Milk</t>
  </si>
  <si>
    <t>3/4 oz</t>
  </si>
  <si>
    <t>Cocoa Pwdr W/ Nofat Drmlk,Prpd</t>
  </si>
  <si>
    <t>Cocoa Pwdr With Nonfat Drymilk</t>
  </si>
  <si>
    <t>Coconut, Dried, Sweetnd,Shredd</t>
  </si>
  <si>
    <t>Coconut, Raw, Piece</t>
  </si>
  <si>
    <t>Coconut, Raw, Shredded</t>
  </si>
  <si>
    <t>Coffee, Brewed</t>
  </si>
  <si>
    <t>6 fl oz</t>
  </si>
  <si>
    <t>Coffee, Instant, Prepared</t>
  </si>
  <si>
    <t>Coffeecake, Crumb, From Mix</t>
  </si>
  <si>
    <t>Cola, Diet, Aspartame Only</t>
  </si>
  <si>
    <t>Cola, Diet, Asprtame + Sacchrn</t>
  </si>
  <si>
    <t>Cola, Diet, Saccharin Only</t>
  </si>
  <si>
    <t>Cola, Regular</t>
  </si>
  <si>
    <t>Collards, Cooked From Frozen</t>
  </si>
  <si>
    <t>Collards, Cooked From Raw</t>
  </si>
  <si>
    <t>Cooked Salad Drssing, Home Rcp</t>
  </si>
  <si>
    <t>Corn Chips</t>
  </si>
  <si>
    <t>Corn Flakes, Kellogg's</t>
  </si>
  <si>
    <t>Corn Flakes, Toasties</t>
  </si>
  <si>
    <t>Corn Grits, Cooked, Instant</t>
  </si>
  <si>
    <t>Corn Grits,Ckd,Reg,Whte,Nosalt</t>
  </si>
  <si>
    <t>Corn Grits,Ckd,Reg,Whte,W/Salt</t>
  </si>
  <si>
    <t>Corn Grits,Ckd,Reg,Yllw,Nosalt</t>
  </si>
  <si>
    <t>Corn Grits,Ckd,Reg,Yllw,W/Salt</t>
  </si>
  <si>
    <t>Corn Muffins, From Commerl Mix</t>
  </si>
  <si>
    <t>Corn Muffins, Home Recipe</t>
  </si>
  <si>
    <t>Corn Oil</t>
  </si>
  <si>
    <t>Corn, Cnnd,Crm Stl,Whit,No Sal</t>
  </si>
  <si>
    <t>Corn, Cnnd,Crm Stl,Whit,W/Salt</t>
  </si>
  <si>
    <t>Corn, Cnnd,Crm Stl,Yllw,No Sal</t>
  </si>
  <si>
    <t>Corn, Cnnd,Crm Stl,Yllw,W/Salt</t>
  </si>
  <si>
    <t>Corn, Cooked Frm Frozn, White</t>
  </si>
  <si>
    <t>1 Ear</t>
  </si>
  <si>
    <t>Corn, Cooked Frm Frozn, Yellow</t>
  </si>
  <si>
    <t>Corn, Cooked From Raw, White</t>
  </si>
  <si>
    <t>Corn, Cooked From Raw, Yellow</t>
  </si>
  <si>
    <t>Corn,Cnnd,Whl Krnl,Whte,No Sal</t>
  </si>
  <si>
    <t>Corn,Cnnd,Whl Krnl,Whte,W/Salt</t>
  </si>
  <si>
    <t>Corn,Cnnd,Whl Krnl,Yllw,No Sal</t>
  </si>
  <si>
    <t>Corn,Cnnd,Whl Krnl,Yllw,W/Salt</t>
  </si>
  <si>
    <t>Cornmeal,Bolted,Dry Form</t>
  </si>
  <si>
    <t>Cornmeal,Degermed,Enrched,Cook</t>
  </si>
  <si>
    <t>Cornmeal,Degermed,Enriched,Dry</t>
  </si>
  <si>
    <t>Cornmeal,Whole-Grnd,Unbolt,Dry</t>
  </si>
  <si>
    <t>Cottage Cheese,Cremd,Lrge Curd</t>
  </si>
  <si>
    <t>Cottage Cheese,Cremd,Smll Curd</t>
  </si>
  <si>
    <t>Cottage Cheese,Cremd,W/Fruit</t>
  </si>
  <si>
    <t>Cottage Cheese,Lowfat 2%</t>
  </si>
  <si>
    <t>Cottage Cheese,Uncreamed</t>
  </si>
  <si>
    <t>Cr Of Chicken Soup W/ H20,Cnnd</t>
  </si>
  <si>
    <t>Cr Of Chicken Soup W/ Mlk,Cnnd</t>
  </si>
  <si>
    <t>Cr Of Mushrom Soup W/ H2o,Cnnd</t>
  </si>
  <si>
    <t>Cr Of Mushrom Soup W/ Mlk,Cnnd</t>
  </si>
  <si>
    <t>Crabmeat, Canned</t>
  </si>
  <si>
    <t>Cracked-Wheat Bread</t>
  </si>
  <si>
    <t>1 Loaf</t>
  </si>
  <si>
    <t>Cracked-Wheat Bread, Toasted</t>
  </si>
  <si>
    <t>Cranberry Juice Cocktal W/Vitc</t>
  </si>
  <si>
    <t>Cranberry Sauce, Canned,Swtnd</t>
  </si>
  <si>
    <t>Cream Cheese</t>
  </si>
  <si>
    <t>Cream Of Wheat,Ckd,Mix N Eat</t>
  </si>
  <si>
    <t>Creme Pie</t>
  </si>
  <si>
    <t>Crm Wheat,Ckd, Quick, No Salt</t>
  </si>
  <si>
    <t>Crm Wheat,Ckd,Quick, W/  Salt</t>
  </si>
  <si>
    <t>Crm Wheat,Ckd,Reg,Inst,No Salt</t>
  </si>
  <si>
    <t>Crm Wheat,Ckd,Reg,Inst,W/Salt</t>
  </si>
  <si>
    <t>Croissants</t>
  </si>
  <si>
    <t>1 Crosst</t>
  </si>
  <si>
    <t>Cucumber, W/ Peel</t>
  </si>
  <si>
    <t>6 Slices</t>
  </si>
  <si>
    <t>Curry Powder</t>
  </si>
  <si>
    <t>Custard Pie</t>
  </si>
  <si>
    <t>Custard, Baked</t>
  </si>
  <si>
    <t>Dandelion Greens, Cooked, Drnd</t>
  </si>
  <si>
    <t>Danish Pastry, Fruit</t>
  </si>
  <si>
    <t>1 Pastry</t>
  </si>
  <si>
    <t>Danish Pastry, Plain, No Nuts</t>
  </si>
  <si>
    <t>1 Ring</t>
  </si>
  <si>
    <t>Dates</t>
  </si>
  <si>
    <t>10 Dates</t>
  </si>
  <si>
    <t>Dates, Chopped</t>
  </si>
  <si>
    <t>Devil's Food Cake,Chocfrst,Fmx</t>
  </si>
  <si>
    <t>1 Cupcak</t>
  </si>
  <si>
    <t>Doughnuts, Cake Type, Plain</t>
  </si>
  <si>
    <t>1 Donut</t>
  </si>
  <si>
    <t>Doughnuts, Yeast-Leavend,Glzed</t>
  </si>
  <si>
    <t>Duck, Roasted, Flesh Only</t>
  </si>
  <si>
    <t>1/2 Duck</t>
  </si>
  <si>
    <t>Eggnog</t>
  </si>
  <si>
    <t>Eggplant, Cooked, Steamed</t>
  </si>
  <si>
    <t>Eggs, Cooked, Fried</t>
  </si>
  <si>
    <t>1 Egg</t>
  </si>
  <si>
    <t>Eggs, Cooked, Hard-Cooked</t>
  </si>
  <si>
    <t>Eggs, Cooked, Poached</t>
  </si>
  <si>
    <t>Eggs, Cooked, Scrambled/Omelet</t>
  </si>
  <si>
    <t>Eggs, Raw, White</t>
  </si>
  <si>
    <t>1 White</t>
  </si>
  <si>
    <t>Eggs, Raw, Whole</t>
  </si>
  <si>
    <t>Eggs, Raw, Yolk</t>
  </si>
  <si>
    <t>1 Yolk</t>
  </si>
  <si>
    <t>Enchilada</t>
  </si>
  <si>
    <t>1 Enchld</t>
  </si>
  <si>
    <t>Endive, Curly, Raw</t>
  </si>
  <si>
    <t>Eng Muffin, Egg, Cheese, Bacon</t>
  </si>
  <si>
    <t>English Muffins, Plain</t>
  </si>
  <si>
    <t>English Muffins, Plain, Toastd</t>
  </si>
  <si>
    <t>Evaporated Milk, Skim, Canned</t>
  </si>
  <si>
    <t>Evaporated Milk, Whole, Canned</t>
  </si>
  <si>
    <t>Fats, Cooking/Vegetbl Shorteng</t>
  </si>
  <si>
    <t>Feta Cheese</t>
  </si>
  <si>
    <t>Fig Bars</t>
  </si>
  <si>
    <t>Figs, Dried</t>
  </si>
  <si>
    <t>10 Figs</t>
  </si>
  <si>
    <t>Filberts, (Hazelnuts) Chopped</t>
  </si>
  <si>
    <t>Fish Sandwich, Lge, W/O Cheese</t>
  </si>
  <si>
    <t>Fish Sandwich, Reg, W/ Cheese</t>
  </si>
  <si>
    <t>Fish Sticks, Frozen, Reheated</t>
  </si>
  <si>
    <t>1 Stick</t>
  </si>
  <si>
    <t>Flounder Or Sole, Baked, Buttr</t>
  </si>
  <si>
    <t>Flounder Or Sole, Baked,Margrn</t>
  </si>
  <si>
    <t>Flounder Or Sole, Baked,W/Ofat</t>
  </si>
  <si>
    <t>Fondant, Uncoated</t>
  </si>
  <si>
    <t>Frankfurter, Cooked</t>
  </si>
  <si>
    <t>French Bread</t>
  </si>
  <si>
    <t>French Or Vienna Bread</t>
  </si>
  <si>
    <t>French Salad Dressing, Localor</t>
  </si>
  <si>
    <t>French Salad Dressing, Regular</t>
  </si>
  <si>
    <t>French Toast, Home Recipe</t>
  </si>
  <si>
    <t>Fried Pie, Apple</t>
  </si>
  <si>
    <t>Fried Pie, Cherry</t>
  </si>
  <si>
    <t>Froot Loops Cereal</t>
  </si>
  <si>
    <t>Fruit Cocktail,Cnnd,Heavysyrup</t>
  </si>
  <si>
    <t>Fruit Cocktail,Cnnd,Juice Pack</t>
  </si>
  <si>
    <t>Fruit Punch Drink, Canned</t>
  </si>
  <si>
    <t>Fruitcake,Dark, From recipe</t>
  </si>
  <si>
    <t>Fudge, Chocolate, Plain</t>
  </si>
  <si>
    <t>Garlic Powder</t>
  </si>
  <si>
    <t>Gelatin Dessert, Prepared</t>
  </si>
  <si>
    <t>Gelatin, Dry</t>
  </si>
  <si>
    <t>1 Envelp</t>
  </si>
  <si>
    <t>Gin,Rum,Vodka,Whisky 80-Proof</t>
  </si>
  <si>
    <t>1.5 fl oz</t>
  </si>
  <si>
    <t>Gin,Rum,Vodka,Whisky 86-Proof</t>
  </si>
  <si>
    <t>Gin,Rum,Vodka,Whisky 90-Proof</t>
  </si>
  <si>
    <t>Ginger Ale</t>
  </si>
  <si>
    <t>Gingerbread Cake, From Mix</t>
  </si>
  <si>
    <t>Golden Grahams Cereal</t>
  </si>
  <si>
    <t>Graham Cracker, Plain</t>
  </si>
  <si>
    <t>2 Crackr</t>
  </si>
  <si>
    <t>Grape Drink, Canned</t>
  </si>
  <si>
    <t>Grape Juice, Canned</t>
  </si>
  <si>
    <t>Grape Soda</t>
  </si>
  <si>
    <t>Grapefrt Jce,Frzn,Cncn,Unswten</t>
  </si>
  <si>
    <t>Grapefrt Jce,Frzn,Dltd,Unswten</t>
  </si>
  <si>
    <t>Grapefruit Juice, Canned,Swtnd</t>
  </si>
  <si>
    <t>Grapefruit Juice, Canned,Unswt</t>
  </si>
  <si>
    <t>Grapefruit Juice, Raw</t>
  </si>
  <si>
    <t>Grapefruit, Canned, Syrup Pack</t>
  </si>
  <si>
    <t>Grapefruit, Raw, Pink</t>
  </si>
  <si>
    <t>1/2 Frut</t>
  </si>
  <si>
    <t>Grapefruit, Raw, White</t>
  </si>
  <si>
    <t>Grapejce,Frzn,Concen,Swtnd,W/C</t>
  </si>
  <si>
    <t>Grapejce,Frzn,Dilutd,Swtnd,W/C</t>
  </si>
  <si>
    <t>Grape-Nuts Cereal</t>
  </si>
  <si>
    <t>Grapes, European, Raw, Thompsn</t>
  </si>
  <si>
    <t>10 Grape</t>
  </si>
  <si>
    <t>Grapes, European, Raw, Tokay</t>
  </si>
  <si>
    <t>Gravy And Turkey, Frozen</t>
  </si>
  <si>
    <t>Great Northn Beans,Dry,Ckd,Drn</t>
  </si>
  <si>
    <t>Ground Beef, Broiled, Lean</t>
  </si>
  <si>
    <t>Ground Beef, Broiled, Regular</t>
  </si>
  <si>
    <t>Gum Drops</t>
  </si>
  <si>
    <t>Haddock, Breaded, Fried</t>
  </si>
  <si>
    <t>Half And Half, Cream</t>
  </si>
  <si>
    <t>Halibut, Broiled, Butter,Lemju</t>
  </si>
  <si>
    <t>Hamburger, 4oz Patty</t>
  </si>
  <si>
    <t>Hamburger, Regular</t>
  </si>
  <si>
    <t>Hard Candy</t>
  </si>
  <si>
    <t>Herring, Pickled</t>
  </si>
  <si>
    <t>Hollandaise Sce, W/ H2o,Frm Mx</t>
  </si>
  <si>
    <t>Honey</t>
  </si>
  <si>
    <t>Honey Nut Cheerios Cereal</t>
  </si>
  <si>
    <t>Honeydew Melon, Raw</t>
  </si>
  <si>
    <t>1/10 Mel</t>
  </si>
  <si>
    <t>Ice Cream, Vanlla, Regulr 11%</t>
  </si>
  <si>
    <t>1/2 Galn</t>
  </si>
  <si>
    <t>3 fl oz</t>
  </si>
  <si>
    <t>Ice Cream, Vanlla, Rich 16% Ft</t>
  </si>
  <si>
    <t>1/2 Gal</t>
  </si>
  <si>
    <t>Ice Cream, Vanlla, Soft Serve</t>
  </si>
  <si>
    <t>Ice Milk, Vanilla, 4% Fat</t>
  </si>
  <si>
    <t>Ice Milk, Vanilla,Softserv 3%</t>
  </si>
  <si>
    <t>Imitation Creamers, Liquid Frz</t>
  </si>
  <si>
    <t>Imitation Creamers, Powdered</t>
  </si>
  <si>
    <t>Imitation Whipped Topping,Frzn</t>
  </si>
  <si>
    <t>Imitatn Sour Dressing</t>
  </si>
  <si>
    <t>Imitatn Whipd Toping,Pressrzd</t>
  </si>
  <si>
    <t>Imitatn Whipd Toping,Pwdrd,Prp</t>
  </si>
  <si>
    <t>Italian Bread</t>
  </si>
  <si>
    <t>Italian Salad Dressing,Localor</t>
  </si>
  <si>
    <t>Italian Salad Dressing,Regular</t>
  </si>
  <si>
    <t>Jams And Preserves</t>
  </si>
  <si>
    <t>Jellies</t>
  </si>
  <si>
    <t>Jelly Beans</t>
  </si>
  <si>
    <t>Jerusalem-Artichoke, Raw</t>
  </si>
  <si>
    <t>Kale, Cooked From Frozen</t>
  </si>
  <si>
    <t>Kale, Cooked From Raw</t>
  </si>
  <si>
    <t>Kiwifruit, Raw</t>
  </si>
  <si>
    <t>1 Kiwi</t>
  </si>
  <si>
    <t>Kohlrabi, Cooked, Drained</t>
  </si>
  <si>
    <t>Lamb, Rib, Roasted, Lean + Fat</t>
  </si>
  <si>
    <t>Lamb, Rib, Roasted, Lean Only</t>
  </si>
  <si>
    <t>2 oz</t>
  </si>
  <si>
    <t>Lamb,Chops,Arm,Braised,Lean</t>
  </si>
  <si>
    <t>Lamb,Chops,Arm,Braised,Lean+Ft</t>
  </si>
  <si>
    <t>Lamb,Chops,Loin,Broil,Lean</t>
  </si>
  <si>
    <t>2.3 oz</t>
  </si>
  <si>
    <t>Lamb,Chops,Loin,Broil,Lean+Fat</t>
  </si>
  <si>
    <t>Lamb,Leg,Roasted, Lean Only</t>
  </si>
  <si>
    <t>Lamb,Leg,Roasted, Lean+ Fat</t>
  </si>
  <si>
    <t>Lard</t>
  </si>
  <si>
    <t>Lemon Juice, Canned</t>
  </si>
  <si>
    <t>Lemon Juice, Raw</t>
  </si>
  <si>
    <t>Lemon Juice,Frzn,Single-Strngh</t>
  </si>
  <si>
    <t>Lemon Meringue Pie</t>
  </si>
  <si>
    <t>Lemonade,Concen,Frzen,Diluted</t>
  </si>
  <si>
    <t>Lemonade,Concentrate,Frz,Undil</t>
  </si>
  <si>
    <t>Lemon-Lime Soda</t>
  </si>
  <si>
    <t>Lemons, Raw</t>
  </si>
  <si>
    <t>1 Lemon</t>
  </si>
  <si>
    <t>Lentils, Dry, Cooked</t>
  </si>
  <si>
    <t>Lettuce, Butterhead, Raw,Head</t>
  </si>
  <si>
    <t>1 Head</t>
  </si>
  <si>
    <t>Lettuce, Butterhead, Raw,Leave</t>
  </si>
  <si>
    <t>1 Leaf</t>
  </si>
  <si>
    <t>Lettuce, Crisphead, Raw, Head</t>
  </si>
  <si>
    <t>Lettuce, Crisphead, Raw,Pieces</t>
  </si>
  <si>
    <t>Lettuce, Crisphead, Raw,Wedge</t>
  </si>
  <si>
    <t>Lettuce, Looseleaf</t>
  </si>
  <si>
    <t>Light, Coffee Or Table Cream</t>
  </si>
  <si>
    <t>Lima Beans, Dry, Cooked,Draned</t>
  </si>
  <si>
    <t>Lima Beans,Baby, Frzn,Cked,Drn</t>
  </si>
  <si>
    <t>Lima Beans,Thick Seed,Frzn,Ckd</t>
  </si>
  <si>
    <t>Lime Juice, Raw</t>
  </si>
  <si>
    <t>Lime Juice,Canned</t>
  </si>
  <si>
    <t>Limeade,Concen,Frozen,Diluted</t>
  </si>
  <si>
    <t>Limeade,Concentrate,Frzn,Undil</t>
  </si>
  <si>
    <t>Lucky Charms Cereal</t>
  </si>
  <si>
    <t>Macadamia Nuts, Oilrstd,Salted</t>
  </si>
  <si>
    <t>Macadamia Nuts, Oilrstd,Unsalt</t>
  </si>
  <si>
    <t>Macaroni And Cheese, Canned</t>
  </si>
  <si>
    <t>Macaroni And Cheese, Home Rcpe</t>
  </si>
  <si>
    <t>Macaroni, Cooked, Firm</t>
  </si>
  <si>
    <t>Macaroni, Cooked, Tender, Hot</t>
  </si>
  <si>
    <t>Macaroni, Cooked, Tender,Cold</t>
  </si>
  <si>
    <t>Malted Milk, Chocolate, Powder</t>
  </si>
  <si>
    <t>Malted Milk,Chocolate, Pwdrppd</t>
  </si>
  <si>
    <t>Malted Milk,Natural, Powder</t>
  </si>
  <si>
    <t>Malted Milk,Natural, Pwdr Pprd</t>
  </si>
  <si>
    <t>Malt-O-Meal, W/O Salt</t>
  </si>
  <si>
    <t>Malt-O-Meal, With Salt</t>
  </si>
  <si>
    <t>Mangos, Raw</t>
  </si>
  <si>
    <t>1 Mango</t>
  </si>
  <si>
    <t>Margarine, Imitation 40% Fat</t>
  </si>
  <si>
    <t>8 oz</t>
  </si>
  <si>
    <t>Margarine, Regulr,Hard,80% Fat</t>
  </si>
  <si>
    <t>Margarine, Regulr,Soft,80% Fat</t>
  </si>
  <si>
    <t>Margarine, Spread,Hard,60% Fat</t>
  </si>
  <si>
    <t>Margarine, Spread,Soft,60% Fat</t>
  </si>
  <si>
    <t>Marshmallows</t>
  </si>
  <si>
    <t>Mayonnaise Type Salad Dressing</t>
  </si>
  <si>
    <t>Mayonnaise, Imitation</t>
  </si>
  <si>
    <t>Mayonnaise, Regular</t>
  </si>
  <si>
    <t>Melba Toast, Plain</t>
  </si>
  <si>
    <t>Milk Chocolate Candy, Plain</t>
  </si>
  <si>
    <t>Milk Chocolate Candy,W/ Almond</t>
  </si>
  <si>
    <t>Milk Chocolate Candy,W/ Penuts</t>
  </si>
  <si>
    <t>Milk Chocolate Candy,W/ Rice C</t>
  </si>
  <si>
    <t>Milk, Lofat, 1%, Added Solids</t>
  </si>
  <si>
    <t>Milk, Lofat, 1%, No Addedsolid</t>
  </si>
  <si>
    <t>Milk, Lofat, 2%, Added Solids</t>
  </si>
  <si>
    <t>Milk, Lofat, 2%, No Addedsolid</t>
  </si>
  <si>
    <t>Milk, Skim, Added Milk Solids</t>
  </si>
  <si>
    <t>Milk, Skim, No Added Milksolid</t>
  </si>
  <si>
    <t>Milk, Whole, 3.3% Fat</t>
  </si>
  <si>
    <t>Minestrone Soup, Canned</t>
  </si>
  <si>
    <t>Miso</t>
  </si>
  <si>
    <t>Mixed Grain Bread</t>
  </si>
  <si>
    <t>Mixed Grain Bread, Toasted</t>
  </si>
  <si>
    <t>Mixed Nuts W/ Peants,Dry,Saltd</t>
  </si>
  <si>
    <t>Mixed Nuts W/ Peants,Dry,Unslt</t>
  </si>
  <si>
    <t>Mixed Nuts W/ Peants,Oil,Saltd</t>
  </si>
  <si>
    <t>Mixed Nuts W/ Peants,Oil,Unslt</t>
  </si>
  <si>
    <t>Molasses, Cane, Blackstrap</t>
  </si>
  <si>
    <t>2 Tbsp</t>
  </si>
  <si>
    <t>Mozzarella Cheese, Whole Milk</t>
  </si>
  <si>
    <t>Mozzarella Chese,Skim, Lomoist</t>
  </si>
  <si>
    <t>Muenster Cheese</t>
  </si>
  <si>
    <t>Mushroom Gravy, Canned</t>
  </si>
  <si>
    <t>Mushrooms, Canned, Drnd,W/Salt</t>
  </si>
  <si>
    <t>Mushrooms, Cooked, Drained</t>
  </si>
  <si>
    <t>Mushrooms, Raw</t>
  </si>
  <si>
    <t>Mustard Greens, Cooked, Draned</t>
  </si>
  <si>
    <t>Mustard, Prepared, Yellow</t>
  </si>
  <si>
    <t>Nature Valley Granola Cereal</t>
  </si>
  <si>
    <t>Nectarines, Raw</t>
  </si>
  <si>
    <t>1 Nectrn</t>
  </si>
  <si>
    <t>Nonfat Dry Milk, Instantized</t>
  </si>
  <si>
    <t>1 Envlpe</t>
  </si>
  <si>
    <t>Noodles, Chow Mein, Canned</t>
  </si>
  <si>
    <t>Noodles, Egg, Cooked</t>
  </si>
  <si>
    <t>Oatmeal Bread</t>
  </si>
  <si>
    <t>Oatmeal Bread, Toasted</t>
  </si>
  <si>
    <t>Oatmeal W/ Raisins Cookies</t>
  </si>
  <si>
    <t>Oatmeal,Ckd,Instnt,Flvrd,Fortf</t>
  </si>
  <si>
    <t>Oatmeal,Ckd,Instnt,Plain,Fortf</t>
  </si>
  <si>
    <t>Oatmeal,Ckd,Rg,Qck,Inst,W/Osal</t>
  </si>
  <si>
    <t>Oatmeal,Ckd,Rg,Qck,Inst,W/Salt</t>
  </si>
  <si>
    <t>Ocean Perch, Breaded, Fried</t>
  </si>
  <si>
    <t>1 Fillet</t>
  </si>
  <si>
    <t>Okra Pods, Cooked</t>
  </si>
  <si>
    <t>8 Pods</t>
  </si>
  <si>
    <t>Olive Oil</t>
  </si>
  <si>
    <t>Olives, Canned, Green</t>
  </si>
  <si>
    <t>4 Medium</t>
  </si>
  <si>
    <t>Olives, Canned, Ripe, Mission</t>
  </si>
  <si>
    <t>3 Small</t>
  </si>
  <si>
    <t>Onion Powder</t>
  </si>
  <si>
    <t>Onion Rings, Breaded,Frzn,Prpd</t>
  </si>
  <si>
    <t>2 Rings</t>
  </si>
  <si>
    <t>Onion Soup, Dehydratd, Prepred</t>
  </si>
  <si>
    <t>Onion Soup, Dehydrtd, Unprpred</t>
  </si>
  <si>
    <t>Onions, Raw, Chopped</t>
  </si>
  <si>
    <t>Onions, Raw, Cooked, Drained</t>
  </si>
  <si>
    <t>Onions, Raw, Sliced</t>
  </si>
  <si>
    <t>Onions, Spring, Raw</t>
  </si>
  <si>
    <t>6 Onion</t>
  </si>
  <si>
    <t>Orange + Grapefruit Juce,Cannd</t>
  </si>
  <si>
    <t>Orange Juice, Canned</t>
  </si>
  <si>
    <t>Orange Juice, Chilled</t>
  </si>
  <si>
    <t>Orange Juice, Raw</t>
  </si>
  <si>
    <t>Orange Juice,Frozen Concentrte</t>
  </si>
  <si>
    <t>Orange Juice,Frzn,Cncn,Diluted</t>
  </si>
  <si>
    <t>Orange Soda</t>
  </si>
  <si>
    <t>Oranges, Raw</t>
  </si>
  <si>
    <t>1 Orange</t>
  </si>
  <si>
    <t>Oranges, Raw, Sections</t>
  </si>
  <si>
    <t>Oregano</t>
  </si>
  <si>
    <t>Oysters, Breaded, Fried</t>
  </si>
  <si>
    <t>1 Oyster</t>
  </si>
  <si>
    <t>Oysters, Raw</t>
  </si>
  <si>
    <t>Pancakes, Buckwheat, From Mix</t>
  </si>
  <si>
    <t>1 Pancak</t>
  </si>
  <si>
    <t>Pancakes, Plain, From Mix</t>
  </si>
  <si>
    <t>Pancakes, Plain, Home Recipe</t>
  </si>
  <si>
    <t>Papayas, Raw</t>
  </si>
  <si>
    <t>Paprika</t>
  </si>
  <si>
    <t>Parmesan Cheese, Grated</t>
  </si>
  <si>
    <t>Parsley, Freeze-Dried</t>
  </si>
  <si>
    <t>Parsley, Raw</t>
  </si>
  <si>
    <t>10 Sprig</t>
  </si>
  <si>
    <t>Parsnips, Cooked, Drained</t>
  </si>
  <si>
    <t>Pasterzd Proces Cheese, Swiss</t>
  </si>
  <si>
    <t>Pasterzd Proces Cheese,Americn</t>
  </si>
  <si>
    <t>Pasterzd Proces Chese Food,Amr</t>
  </si>
  <si>
    <t>Pasterzd Proces Chese Spred,Am</t>
  </si>
  <si>
    <t>Pea Beans, Dry, Cooked,Drained</t>
  </si>
  <si>
    <t>Pea, Green, Soup, Canned</t>
  </si>
  <si>
    <t>Peach Pie</t>
  </si>
  <si>
    <t>Peaches, Canned, Heavy Syrup</t>
  </si>
  <si>
    <t>1 Half</t>
  </si>
  <si>
    <t>Peaches, Canned, Juice Pack</t>
  </si>
  <si>
    <t>Peaches, Dried</t>
  </si>
  <si>
    <t>Peaches, Dried,Cooked,Unswetnd</t>
  </si>
  <si>
    <t>Peaches, Frozen,Swetned,W/Vitc</t>
  </si>
  <si>
    <t>Peaches, Raw</t>
  </si>
  <si>
    <t>1 Peach</t>
  </si>
  <si>
    <t>Peaches, Raw, Sliced</t>
  </si>
  <si>
    <t>Peanut Butter</t>
  </si>
  <si>
    <t>Peanut Butter Cookie,Home Recp</t>
  </si>
  <si>
    <t>Peanut Oil</t>
  </si>
  <si>
    <t>Peanuts, Oil Roasted, Salted</t>
  </si>
  <si>
    <t>Peanuts, Oil Roasted, Unsalted</t>
  </si>
  <si>
    <t>Pears, Canned, Heavy Syrup</t>
  </si>
  <si>
    <t>Pears, Canned, Juice Pack</t>
  </si>
  <si>
    <t>Pears, Raw, Bartlett</t>
  </si>
  <si>
    <t>1 Pear</t>
  </si>
  <si>
    <t>Pears, Raw, Bosc</t>
  </si>
  <si>
    <t>Pears, Raw, D'anjou</t>
  </si>
  <si>
    <t>Peas, Edible Pod, Cooked,Drned</t>
  </si>
  <si>
    <t>Peas, Green,Cnnd,Drnd, W/ Salt</t>
  </si>
  <si>
    <t>Peas, Green,Cnnd,Drnd,W/O Salt</t>
  </si>
  <si>
    <t>Peas, Split, Dry, Cooked</t>
  </si>
  <si>
    <t>Peas,Grn, Frozen Cooked,Draned</t>
  </si>
  <si>
    <t>Pecan Pie</t>
  </si>
  <si>
    <t>Pecans, Halves</t>
  </si>
  <si>
    <t>Pepper, Black</t>
  </si>
  <si>
    <t>Peppers, Hot Chili, Raw, Green</t>
  </si>
  <si>
    <t>1 Pepper</t>
  </si>
  <si>
    <t>Peppers, Hot Chili, Raw, Red</t>
  </si>
  <si>
    <t>Peppers, Sweet, Cooked, Green</t>
  </si>
  <si>
    <t>Peppers, Sweet, Cooked, Red</t>
  </si>
  <si>
    <t>Peppers, Sweet, Raw, Green</t>
  </si>
  <si>
    <t>Peppers, Sweet, Raw, Red</t>
  </si>
  <si>
    <t>Pepper-Type Soda</t>
  </si>
  <si>
    <t>Pickles, Cucumber, Dill</t>
  </si>
  <si>
    <t>1 Pickle</t>
  </si>
  <si>
    <t>Pickles, Cucumber, Fresh Pack</t>
  </si>
  <si>
    <t>Pickles, Cucumber, Swt Gherkin</t>
  </si>
  <si>
    <t>Piecrust, From Mix</t>
  </si>
  <si>
    <t>2 Crust</t>
  </si>
  <si>
    <t>Piecrust,From Home Recipe</t>
  </si>
  <si>
    <t>1 Shell</t>
  </si>
  <si>
    <t>Pine Nuts</t>
  </si>
  <si>
    <t>Pineapple Juice, Canned,Unswtn</t>
  </si>
  <si>
    <t>Pineapple, Canned, Heavy Syrup</t>
  </si>
  <si>
    <t>Pineapple, Canned, Juice Pack</t>
  </si>
  <si>
    <t>Pineapple, Raw, Diced</t>
  </si>
  <si>
    <t>Pineapple-Grapefruit Juicedrnk</t>
  </si>
  <si>
    <t>Pinto Beans,Dry,Cooked,Drained</t>
  </si>
  <si>
    <t>Pistachio Nuts</t>
  </si>
  <si>
    <t>Pita Bread</t>
  </si>
  <si>
    <t>1 Pita</t>
  </si>
  <si>
    <t>Pizza, Cheese</t>
  </si>
  <si>
    <t>Plantains, Cooked</t>
  </si>
  <si>
    <t>Plantains, Raw</t>
  </si>
  <si>
    <t>1 Plantn</t>
  </si>
  <si>
    <t>Plums, Canned, Heavy Syrup</t>
  </si>
  <si>
    <t>3 Plums</t>
  </si>
  <si>
    <t>Plums, Canned, Juice Pack</t>
  </si>
  <si>
    <t>Plums, Raw, 1-1/2-In Diam</t>
  </si>
  <si>
    <t>1 Plum</t>
  </si>
  <si>
    <t>Plums, Raw, 2-1/8-In Diam</t>
  </si>
  <si>
    <t>Popcorn, Air-Popped, Unsalted</t>
  </si>
  <si>
    <t>Popcorn, Popped, Veg Oil,Saltd</t>
  </si>
  <si>
    <t>Popcorn, Sugar Syrup Coated</t>
  </si>
  <si>
    <t>Popsicle</t>
  </si>
  <si>
    <t>1 Popcle</t>
  </si>
  <si>
    <t>Pork Chop, Loin, Broil, Lean</t>
  </si>
  <si>
    <t>Pork Chop, Loin, Broil, Len+Ft</t>
  </si>
  <si>
    <t>3.1 oz</t>
  </si>
  <si>
    <t>Pork Chop, Loin,Panfry, Lean</t>
  </si>
  <si>
    <t>2.4 oz</t>
  </si>
  <si>
    <t>Pork Chop, Loin,Panfry,Lean+Ft</t>
  </si>
  <si>
    <t>Pork Fresh Ham, Roastd, Lean</t>
  </si>
  <si>
    <t>Pork Fresh Ham, Roastd,Lean+Ft</t>
  </si>
  <si>
    <t>Pork Fresh Rib, Roastd, Lean</t>
  </si>
  <si>
    <t>Pork Fresh Rib, Roastd,Lean+Ft</t>
  </si>
  <si>
    <t>Pork Shoulder, Braisd, Lean</t>
  </si>
  <si>
    <t>Pork Shoulder, Braisd,Lean+Fat</t>
  </si>
  <si>
    <t>Pork, Cured, Bacon, Regul,Cked</t>
  </si>
  <si>
    <t>3 Slice</t>
  </si>
  <si>
    <t>Pork, Cured, Bacon,Canadn,Cked</t>
  </si>
  <si>
    <t>2 Slice</t>
  </si>
  <si>
    <t>Pork, Cured, Ham, Canned,Roast</t>
  </si>
  <si>
    <t>Pork, Cured, Ham, Rosted,Lean</t>
  </si>
  <si>
    <t>Pork, Cured, Ham, Rosted,Ln+Ft</t>
  </si>
  <si>
    <t>Pork, Link, Cooked</t>
  </si>
  <si>
    <t>Pork, Luncheon Meat,Canned</t>
  </si>
  <si>
    <t>Pork, Luncheon Meat,Choppd Ham</t>
  </si>
  <si>
    <t>Pork, Luncheon Meat,Ckd Ham,Ln</t>
  </si>
  <si>
    <t>Pork, Luncheon Meat,Ckd Ham,Rg</t>
  </si>
  <si>
    <t>Potato Chips</t>
  </si>
  <si>
    <t>10 Chips</t>
  </si>
  <si>
    <t>Potato Salad Made W/ Mayonnais</t>
  </si>
  <si>
    <t>Potatoes, Au Gratin, From Mix</t>
  </si>
  <si>
    <t>Potatoes, Au Gratin, Home Recp</t>
  </si>
  <si>
    <t>Potatoes, Baked Flesh Only</t>
  </si>
  <si>
    <t>1 Potato</t>
  </si>
  <si>
    <t>Potatoes, Baked With Skin</t>
  </si>
  <si>
    <t>Potatoes, Boiled, Peeled After</t>
  </si>
  <si>
    <t>Potatoes, Boiled, Peeled Befor</t>
  </si>
  <si>
    <t>Potatoes, Hashed Brown,Fr Frzn</t>
  </si>
  <si>
    <t>Potatoes, Mashed,Frm Dehydrted</t>
  </si>
  <si>
    <t>Potatoes, Mashed,Recpe,Mlk+Mar</t>
  </si>
  <si>
    <t>Potatoes, Mashed,Recpe,W/ Milk</t>
  </si>
  <si>
    <t>Potatoes, Scalloped, From Mix</t>
  </si>
  <si>
    <t>Potatoes, Scalloped, Home Recp</t>
  </si>
  <si>
    <t>Potatoes,French-Frd,Frzn,Fried</t>
  </si>
  <si>
    <t>10 Strip</t>
  </si>
  <si>
    <t>Potatoes,French-Frd,Frzn,Oven</t>
  </si>
  <si>
    <t>Pound Cake, Commercial</t>
  </si>
  <si>
    <t>Pound Cake, From Home Recipe</t>
  </si>
  <si>
    <t>Pretzels, Stick</t>
  </si>
  <si>
    <t>10 Pretz</t>
  </si>
  <si>
    <t>Pretzels, Twisted, Dutch</t>
  </si>
  <si>
    <t>1 Pretz</t>
  </si>
  <si>
    <t>Pretzels, Twisted, Thin</t>
  </si>
  <si>
    <t>Product 19 Cereal</t>
  </si>
  <si>
    <t>Provolone Cheese</t>
  </si>
  <si>
    <t>Prune Juice, Canned</t>
  </si>
  <si>
    <t>Prunes, Dried</t>
  </si>
  <si>
    <t>5 Large</t>
  </si>
  <si>
    <t>Prunes, Dried, Cooked,Unswtned</t>
  </si>
  <si>
    <t>Pudding, Choc, Cooked From Mix</t>
  </si>
  <si>
    <t>Pudding, Choc, Instant, Fr Mix</t>
  </si>
  <si>
    <t>Pudding, Chocolate,Canned</t>
  </si>
  <si>
    <t>Pudding, Rice, From Mix</t>
  </si>
  <si>
    <t>Pudding, Tapioca, Canned</t>
  </si>
  <si>
    <t>Pudding, Tapioca, From Mix</t>
  </si>
  <si>
    <t>Pudding, Vanilla, Canned</t>
  </si>
  <si>
    <t>Pudding, Vnlla,Cooked From Mix</t>
  </si>
  <si>
    <t>Pudding, Vnlla,Instant Frm Mix</t>
  </si>
  <si>
    <t>Pumpernickel Bread</t>
  </si>
  <si>
    <t>Pumpernickel Bread, Toasted</t>
  </si>
  <si>
    <t>Pumpkin And Squash Kernels</t>
  </si>
  <si>
    <t>Pumpkin Pie</t>
  </si>
  <si>
    <t>Pumpkin, Canned</t>
  </si>
  <si>
    <t>Pumpkin, Cooked From Raw</t>
  </si>
  <si>
    <t>Quiche Lorraine</t>
  </si>
  <si>
    <t>Radishes, Raw</t>
  </si>
  <si>
    <t>4 Radish</t>
  </si>
  <si>
    <t>Raisin Bran, Kellogg's</t>
  </si>
  <si>
    <t>Raisin Bran, Post</t>
  </si>
  <si>
    <t>Raisin Bread</t>
  </si>
  <si>
    <t>Raisin Bread, Toasted</t>
  </si>
  <si>
    <t>Raisins</t>
  </si>
  <si>
    <t>1 Packet</t>
  </si>
  <si>
    <t>Raspberries, Frozen, Sweetened</t>
  </si>
  <si>
    <t>Raspberries, Raw</t>
  </si>
  <si>
    <t>Red Kidney Beans, Dry, Canned</t>
  </si>
  <si>
    <t>Refried Beans, Canned</t>
  </si>
  <si>
    <t>Relish, Sweet</t>
  </si>
  <si>
    <t>Rhubarb, Cooked, Added Sugar</t>
  </si>
  <si>
    <t>Rice Krispies Cereal</t>
  </si>
  <si>
    <t>Rice, Brown, Cooked</t>
  </si>
  <si>
    <t>Rice, White, Cooked</t>
  </si>
  <si>
    <t>Rice, White, Instant, Cooked</t>
  </si>
  <si>
    <t>Rice, White, Parboiled, Cooked</t>
  </si>
  <si>
    <t>Rice, White, Parboiled, Raw</t>
  </si>
  <si>
    <t>Rice, White, Raw</t>
  </si>
  <si>
    <t>Ricotta Cheese, Part Skim Milk</t>
  </si>
  <si>
    <t>Ricotta Cheese, Whole Milk</t>
  </si>
  <si>
    <t>Roast Beef Sandwich</t>
  </si>
  <si>
    <t>Rolls, Dinner, Commercial</t>
  </si>
  <si>
    <t>1 Roll</t>
  </si>
  <si>
    <t>Rolls, Dinner, Home Recipe</t>
  </si>
  <si>
    <t>Rolls, Frankfurter + Hamburger</t>
  </si>
  <si>
    <t>Rolls, Hard</t>
  </si>
  <si>
    <t>Rolls, Hoagie Or Submarine</t>
  </si>
  <si>
    <t>Root Beer</t>
  </si>
  <si>
    <t>Rye Bread, Light</t>
  </si>
  <si>
    <t>Rye Bread, Light, Toasted</t>
  </si>
  <si>
    <t>Rye Wafers, Whole-Grain</t>
  </si>
  <si>
    <t>2 Wafers</t>
  </si>
  <si>
    <t>Safflower Oil</t>
  </si>
  <si>
    <t>Salami, Cooked Type</t>
  </si>
  <si>
    <t>Salami, Dry Type</t>
  </si>
  <si>
    <t>Salmon, Baked, Red</t>
  </si>
  <si>
    <t>Salmon, Canned, Pink, W/ Bones</t>
  </si>
  <si>
    <t>Salmon, Smoked</t>
  </si>
  <si>
    <t>Salt</t>
  </si>
  <si>
    <t>Saltines</t>
  </si>
  <si>
    <t>4 Crackr</t>
  </si>
  <si>
    <t>Sandwich Spread, Pork, Beef</t>
  </si>
  <si>
    <t>Sandwich Type Cookie</t>
  </si>
  <si>
    <t>Sardines, Atlntc,Cnned,Oil,Drn</t>
  </si>
  <si>
    <t>Sauerkraut, Canned</t>
  </si>
  <si>
    <t>Scallops, Breaded, Frzn,Reheat</t>
  </si>
  <si>
    <t>6 Scalop</t>
  </si>
  <si>
    <t>Seaweed, Kelp, Raw</t>
  </si>
  <si>
    <t>Seaweed, Spirulina, Dried</t>
  </si>
  <si>
    <t>Self-Rising Flour, Unsifted</t>
  </si>
  <si>
    <t>Semisweet Chocolate</t>
  </si>
  <si>
    <t>Sesame Seeds</t>
  </si>
  <si>
    <t>Shakes, Thick, Chocolate</t>
  </si>
  <si>
    <t>Shakes, Thick, Vanilla</t>
  </si>
  <si>
    <t>Sheetcake W/O Frstng,recipe</t>
  </si>
  <si>
    <t>Sheetcake,W/ Whfrstng,recipe</t>
  </si>
  <si>
    <t>Sheetcake,W/O Frstng,recipe</t>
  </si>
  <si>
    <t>Sherbet, 2% Fat</t>
  </si>
  <si>
    <t>Shortbread Cookie, Commercial</t>
  </si>
  <si>
    <t>Shortbread Cookie, Home Recipe</t>
  </si>
  <si>
    <t>2 Cookie</t>
  </si>
  <si>
    <t>Shredded Wheat Cereal</t>
  </si>
  <si>
    <t>Shrimp, Canned, Drained</t>
  </si>
  <si>
    <t>Shrimp, French Fried</t>
  </si>
  <si>
    <t>Snack Cakes,Devils Food,Cremfl</t>
  </si>
  <si>
    <t>Sm Cake</t>
  </si>
  <si>
    <t>Snack Cakes,Sponge Creme Fllng</t>
  </si>
  <si>
    <t>Snack Type Crackers</t>
  </si>
  <si>
    <t>1 Crackr</t>
  </si>
  <si>
    <t>Snap Bean,Cnnd,Drnd,Green,Salt</t>
  </si>
  <si>
    <t>Snap Bean,Cnnd,Drnd,Grn,Nosalt</t>
  </si>
  <si>
    <t>Snap Bean,Cnnd,Drnd,Yllw, Salt</t>
  </si>
  <si>
    <t>Snap Bean,Cnnd,Drnd,Yllw,Nosal</t>
  </si>
  <si>
    <t>Snap Bean,Frz,Ckd,Drnd,Green</t>
  </si>
  <si>
    <t>Snap Bean,Frz,Ckd,Drnd,Yellow</t>
  </si>
  <si>
    <t>Snap Bean,Raw,Ckd,Drnd,Green</t>
  </si>
  <si>
    <t>Snap Bean,Raw,Ckd,Drnd,Yellow</t>
  </si>
  <si>
    <t>Sour Cream</t>
  </si>
  <si>
    <t>Soy Sauce</t>
  </si>
  <si>
    <t>Soybean Oil, Hydrogenated</t>
  </si>
  <si>
    <t>Soybean-Cottonseed Oil, Hydrgn</t>
  </si>
  <si>
    <t>Soybeans, Dry, Cooked, Drained</t>
  </si>
  <si>
    <t>Spaghetti, Cooked, Firm</t>
  </si>
  <si>
    <t>Spaghetti, Cooked, Tender</t>
  </si>
  <si>
    <t>Spaghetti, Tom Sauce Chee,Hmrp</t>
  </si>
  <si>
    <t>Spaghetti, Tom Sauce Chees,Cnd</t>
  </si>
  <si>
    <t>Spaghetti,Meatballs,Tomsa,Hmrp</t>
  </si>
  <si>
    <t>Spaghetti,Meatballs,Tomsac,Cnd</t>
  </si>
  <si>
    <t>Special K Cereal</t>
  </si>
  <si>
    <t>Spinach Souffle</t>
  </si>
  <si>
    <t>Spinach, Canned, Drnd,W/ Salt</t>
  </si>
  <si>
    <t>Spinach, Canned, Drnd,W/O Salt</t>
  </si>
  <si>
    <t>Spinach, Cooked Fr Frzen, Drnd</t>
  </si>
  <si>
    <t>Spinach, Cooked From Raw, Drnd</t>
  </si>
  <si>
    <t>Spinach, Raw</t>
  </si>
  <si>
    <t>Squash, Summer, Cooked, Draind</t>
  </si>
  <si>
    <t>Squash, Winter, Baked</t>
  </si>
  <si>
    <t>Strawberries, Frozen, Sweetend</t>
  </si>
  <si>
    <t>Strawberries, Raw</t>
  </si>
  <si>
    <t>Sugar Cookie, From Refrig Dogh</t>
  </si>
  <si>
    <t>Sugar Frosted Flakes, Kellogg</t>
  </si>
  <si>
    <t>Sugar Smacks Cereal</t>
  </si>
  <si>
    <t>Sugar, Brown, Pressed Down</t>
  </si>
  <si>
    <t>Sugar, Powdered, Sifted</t>
  </si>
  <si>
    <t>Sugar, White, Granulated</t>
  </si>
  <si>
    <t>Sunflower Oil</t>
  </si>
  <si>
    <t>Sunflower Seeds</t>
  </si>
  <si>
    <t>Super Sugar Crisp Cereal</t>
  </si>
  <si>
    <t>Sweet (Dark) Chocolate</t>
  </si>
  <si>
    <t>Sweetened Condensed Milk Cnnd</t>
  </si>
  <si>
    <t>Sweetpotatoes, Baked, Peeled</t>
  </si>
  <si>
    <t>Sweetpotatoes, Boiled W/O Peel</t>
  </si>
  <si>
    <t>Sweetpotatoes, Candied</t>
  </si>
  <si>
    <t>Sweetpotatoes, Canned, Mashed</t>
  </si>
  <si>
    <t>Sweetpotatoes, Cnned, Vac Pack</t>
  </si>
  <si>
    <t>Swiss Cheese</t>
  </si>
  <si>
    <t>Syrup, Chocolate Flavored Thin</t>
  </si>
  <si>
    <t>Syrup, Chocolate Flvred, Fudge</t>
  </si>
  <si>
    <t>Table Syrup (Corn And Maple)</t>
  </si>
  <si>
    <t>Taco</t>
  </si>
  <si>
    <t>1 Taco</t>
  </si>
  <si>
    <t>Tahini</t>
  </si>
  <si>
    <t>Tangerine Juice, Canned,Swtned</t>
  </si>
  <si>
    <t>Tangerines, Canned, Light Syrp</t>
  </si>
  <si>
    <t>Tangerines, Raw</t>
  </si>
  <si>
    <t>1 Tangrn</t>
  </si>
  <si>
    <t>Tartar Sauce</t>
  </si>
  <si>
    <t>Tea, Brewed</t>
  </si>
  <si>
    <t>8 fl oz</t>
  </si>
  <si>
    <t>Tea, Instant,Preprd,Unsweetend</t>
  </si>
  <si>
    <t>Tea,Instant,Prepard,Sweetened</t>
  </si>
  <si>
    <t>Toaster Pastries</t>
  </si>
  <si>
    <t>Tofu</t>
  </si>
  <si>
    <t>Tomato Juice, Canned W/O Salt</t>
  </si>
  <si>
    <t>Tomato Juice, Canned With Salt</t>
  </si>
  <si>
    <t>Tomato Paste, Canned W/O Salt</t>
  </si>
  <si>
    <t>Tomato Paste, Canned With Salt</t>
  </si>
  <si>
    <t>Tomato Puree, Canned W/O Salt</t>
  </si>
  <si>
    <t>Tomato Puree, Canned With Salt</t>
  </si>
  <si>
    <t>Tomato Sauce, Canned With Salt</t>
  </si>
  <si>
    <t>Tomato Soup W/ Water, Canned</t>
  </si>
  <si>
    <t>Tomato Soup With Milk, Canned</t>
  </si>
  <si>
    <t>Tomato Veg Soup, Dehyd,Prepred</t>
  </si>
  <si>
    <t>Tomatoes, Canned, S+L, W/ Salt</t>
  </si>
  <si>
    <t>Tomatoes, Canned, S+L,W/O Salt</t>
  </si>
  <si>
    <t>Tomatoes, Raw</t>
  </si>
  <si>
    <t>1 Tomato</t>
  </si>
  <si>
    <t>Tortillas, Corn</t>
  </si>
  <si>
    <t>1 Tortla</t>
  </si>
  <si>
    <t>Total Cereal</t>
  </si>
  <si>
    <t>Trix Cereal</t>
  </si>
  <si>
    <t>Trout, Broiled, W/ Buttr,Lemju</t>
  </si>
  <si>
    <t>Tuna Salad</t>
  </si>
  <si>
    <t>Tuna, Cannd, Drnd,Oil,Chk,Lght</t>
  </si>
  <si>
    <t>Tuna, Cannd, Drnd,Watr, White</t>
  </si>
  <si>
    <t>Turkey Ham, Cured Turkey Thigh</t>
  </si>
  <si>
    <t>Turkey Loaf, Breast Meat W/O C</t>
  </si>
  <si>
    <t>Turkey Loaf, Breast Meat, W/ C</t>
  </si>
  <si>
    <t>Turkey Patties, Brd,Battd,Frid</t>
  </si>
  <si>
    <t>1 Patty</t>
  </si>
  <si>
    <t>Turkey Roast, Frzn,Lght+Drk,Ck</t>
  </si>
  <si>
    <t>Turkey, Roasted, Dark Meat</t>
  </si>
  <si>
    <t>4 Pieces</t>
  </si>
  <si>
    <t>Turkey, Roasted, Light + Dark</t>
  </si>
  <si>
    <t>3 Pieces</t>
  </si>
  <si>
    <t>Turkey, Roasted, Light Meat</t>
  </si>
  <si>
    <t>2 Pieces</t>
  </si>
  <si>
    <t>Turnip Greens, Cked Frm Frozen</t>
  </si>
  <si>
    <t>Turnip Greens, Cooked From Raw</t>
  </si>
  <si>
    <t>Turnips, Cooked, Diced</t>
  </si>
  <si>
    <t>Vanilla Wafers</t>
  </si>
  <si>
    <t>10 Cooke</t>
  </si>
  <si>
    <t>Veal Cutlet, Med Fat,Brsd,Brld</t>
  </si>
  <si>
    <t>Veal Rib, Med Fat, Roasted</t>
  </si>
  <si>
    <t>Vegetable Beef Soup, Canned</t>
  </si>
  <si>
    <t>Vegetable Juice Cocktail, Cnnd</t>
  </si>
  <si>
    <t>Vegetables, Mixed, Canned</t>
  </si>
  <si>
    <t>Vegetables, Mixed, Cked Fr Frz</t>
  </si>
  <si>
    <t>Vegetarian Soup, Canned</t>
  </si>
  <si>
    <t>Vienna Bread</t>
  </si>
  <si>
    <t>Vienna Sausage</t>
  </si>
  <si>
    <t>1 Sausag</t>
  </si>
  <si>
    <t>Vinegar And Oil Salad Dressing</t>
  </si>
  <si>
    <t>Vinegar, Cider</t>
  </si>
  <si>
    <t>Waffles, From Home Recipe</t>
  </si>
  <si>
    <t>1 Waffle</t>
  </si>
  <si>
    <t>Waffles, From Mix</t>
  </si>
  <si>
    <t>Walnuts, Black, Chopped</t>
  </si>
  <si>
    <t>Walnuts, English, Pieces</t>
  </si>
  <si>
    <t>Water Chestnuts, Canned</t>
  </si>
  <si>
    <t>Watermelon, Raw</t>
  </si>
  <si>
    <t>Watermelon, Raw, Diced</t>
  </si>
  <si>
    <t>Wheat Bread</t>
  </si>
  <si>
    <t>Wheat Bread, Toasted</t>
  </si>
  <si>
    <t>Wheat Flour, All-Purpose,Siftd</t>
  </si>
  <si>
    <t>Wheat Flour, All-Purpose,Unsif</t>
  </si>
  <si>
    <t>Wheat, Thin Crackers</t>
  </si>
  <si>
    <t>Wheaties Cereal</t>
  </si>
  <si>
    <t>Whipped Topping, Pressurized</t>
  </si>
  <si>
    <t>Whipping Cream, Unwhiped,Heavy</t>
  </si>
  <si>
    <t>Whipping Cream, Unwhiped,Light</t>
  </si>
  <si>
    <t>White Bread</t>
  </si>
  <si>
    <t>White Bread Crumbs, Soft</t>
  </si>
  <si>
    <t>White Bread Cubes</t>
  </si>
  <si>
    <t>White Bread, Slice 18 Per Loaf</t>
  </si>
  <si>
    <t>White Bread, Slice 22 Per Loaf</t>
  </si>
  <si>
    <t>White Bread, Toasted 18 Per</t>
  </si>
  <si>
    <t>White Bread, Toasted 22 Per</t>
  </si>
  <si>
    <t>White Cake W/ Wht Frstng,Comml</t>
  </si>
  <si>
    <t>White Sauce W/ Milk From Mix</t>
  </si>
  <si>
    <t>White Sauce, Medium, Home Recp</t>
  </si>
  <si>
    <t>Whole-Wheat Bread</t>
  </si>
  <si>
    <t>Whole-Wheat Bread, Toasted</t>
  </si>
  <si>
    <t>Whole-Wheat Flour,Hrd Wht,Stir</t>
  </si>
  <si>
    <t>Whole-Wheat Wafers, Crackers</t>
  </si>
  <si>
    <t>Wine, Dessert</t>
  </si>
  <si>
    <t>3.5 fl oz</t>
  </si>
  <si>
    <t>Wine, Table, Red</t>
  </si>
  <si>
    <t>Wine, Table, White</t>
  </si>
  <si>
    <t>Yeast, Bakers, Dry, Active</t>
  </si>
  <si>
    <t>1 Pkg</t>
  </si>
  <si>
    <t>Yeast, Brewers, Dry</t>
  </si>
  <si>
    <t>Yellow Cake W/ Choc Frst,Frmix</t>
  </si>
  <si>
    <t>Yellowcake W/ Chocfrstng,Comml</t>
  </si>
  <si>
    <t>Yogurt, W/ Lofat Milk, Plain</t>
  </si>
  <si>
    <t>Yogurt, W/ Lofat Milk,Fruitflv</t>
  </si>
  <si>
    <t>Yogurt, W/ Nonfat Milk</t>
  </si>
  <si>
    <t>Yogurt, W/ Whole Milk</t>
  </si>
  <si>
    <t>Source:USDA Nutrient Database for Standard Reference</t>
  </si>
  <si>
    <t>Release 12</t>
  </si>
  <si>
    <t>Pocket v1.1</t>
  </si>
  <si>
    <t>www.nal.usda.gov/fnic/foodcomp</t>
  </si>
  <si>
    <t>None</t>
  </si>
  <si>
    <t>Lunch</t>
  </si>
  <si>
    <t>Dinner</t>
  </si>
  <si>
    <t>Harris Benedict BMR</t>
  </si>
  <si>
    <t>Weight (lbs)</t>
  </si>
  <si>
    <t>Height (inches)</t>
  </si>
  <si>
    <t>Age (years)</t>
  </si>
  <si>
    <t>Weight (kg)</t>
  </si>
  <si>
    <t>Height (cm)</t>
  </si>
  <si>
    <t>Male</t>
  </si>
  <si>
    <t>Female</t>
  </si>
  <si>
    <t>Calorie Intake</t>
  </si>
  <si>
    <t>Difference</t>
  </si>
  <si>
    <t>Carb(g)</t>
  </si>
  <si>
    <t>Speed</t>
  </si>
  <si>
    <t>Average</t>
  </si>
  <si>
    <t>Average if higher than average</t>
  </si>
  <si>
    <t>Average if lower than average</t>
  </si>
  <si>
    <t>Quit Date</t>
  </si>
  <si>
    <t>Days Since I quit</t>
  </si>
  <si>
    <t>Total Savings</t>
  </si>
  <si>
    <t>Smoking Stats</t>
  </si>
  <si>
    <t>Cost of Pack of Cigarettes</t>
  </si>
  <si>
    <t>Finance</t>
  </si>
  <si>
    <t>Save</t>
  </si>
  <si>
    <t>Focus Mares Ax 2.0</t>
  </si>
  <si>
    <t>Basal metabolic rate (BMR) is the amount of energy required to maintain the body's normal metabolic activity, such as respiration, maintenance of body temperature (thermogenesis), and digestion. Specifically, it is the amount of energy required at rest with no additional activity. The energy consumed is sufficient only for the functioning of the vital organs such as the heart, lungs, nervous system, kidneys, liver, intestine, sex organs, muscles, and skin.  </t>
  </si>
  <si>
    <t>Sedendtary - Little to no exercise</t>
  </si>
  <si>
    <t>Moderate - Intensive exercise 30-60  mins 3-4 times/week</t>
  </si>
  <si>
    <t>Heavy - Intensive exercise 60 mins or more 5-7 times/week</t>
  </si>
  <si>
    <t>Extreme - Professional athlete</t>
  </si>
  <si>
    <t>Basal Metabolic Rate</t>
  </si>
  <si>
    <t>Base</t>
  </si>
  <si>
    <t>Mid - Intensive exercise for 20 mins 3 times/week</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</si>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</sst>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8" formatCode="&quot;$&quot;#,##0.00_);[Red]\(&quot;$&quot;#,##0.00\)"/>
    <numFmt numFmtId="44" formatCode="_(&quot;$&quot;* #,##0.00_);_(&quot;$&quot;* \(#,##0.00\);_(&quot;$&quot;* &quot;-&quot;??_);_(@_)"/>
    <numFmt numFmtId="43" formatCode="_(* #,##0.00_);_(* \(#,##0.00\);_(* &quot;-&quot;??_);_(@_)"/>
    <numFmt numFmtId="164" formatCode="[$-F800]dddd\,\ mmmm\ dd\,\ yyyy"/>
    <numFmt numFmtId="165" formatCode="_(* #,##0_);_(* \(#,##0\);_(* &quot;-&quot;??_);_(@_)"/>
    <numFmt numFmtId="166" formatCode="_(* #,##0.0_);_(* \(#,##0.0\);_(* &quot;-&quot;??_);_(@_)"/>
    <numFmt numFmtId="167" formatCode="0.0"/>
    <numFmt numFmtId="168" formatCode="[$-409]mmmm\ d\,\ yyyy;@"/>
    <numFmt numFmtId="169" formatCode="&quot;$&quot;#,##0.0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sz val="20"/>
      <color theme="1"/>
      <name val="Calibri"/>
      <family val="2"/>
      <scheme val="minor"/>
    </font>
    <font>
      <sz val="9"/>
      <name val="Geneva"/>
    </font>
    <font>
      <sz val="20"/>
      <color theme="0"/>
      <name val="Calibri"/>
      <family val="2"/>
      <scheme val="minor"/>
    </font>
    <font>
      <sz val="14"/>
      <color rgb="FF000000"/>
      <name val="Arial"/>
      <family val="2"/>
    </font>
    <font>
      <sz val="22"/>
      <color theme="0"/>
      <name val="Calibri"/>
      <family val="2"/>
      <scheme val="minor"/>
    </font>
    <font>
      <sz val="22"/>
      <color theme="1"/>
      <name val="Calibri"/>
      <family val="2"/>
      <scheme val="minor"/>
    </font>
    <font>
      <b/>
      <sz val="16"/>
      <color theme="0"/>
      <name val="Calibri"/>
      <family val="2"/>
      <scheme val="minor"/>
    </font>
    <font>
      <b/>
      <sz val="16"/>
      <color theme="1"/>
      <name val="Calibri"/>
      <family val="2"/>
      <scheme val="minor"/>
    </font>
    <font>
      <b/>
      <sz val="14"/>
      <color theme="0"/>
      <name val="Calibri"/>
      <family val="2"/>
      <scheme val="minor"/>
    </font>
    <font>
      <sz val="14"/>
      <color theme="1"/>
      <name val="Calibri"/>
      <family val="2"/>
      <scheme val="minor"/>
    </font>
    <font>
      <sz val="18"/>
      <color theme="1"/>
      <name val="Calibri"/>
      <family val="2"/>
      <scheme val="minor"/>
    </font>
    <font>
      <b/>
      <sz val="18"/>
      <color theme="0"/>
      <name val="Calibri"/>
      <family val="2"/>
      <scheme val="minor"/>
    </font>
    <font>
      <b/>
      <sz val="18"/>
      <name val="Calibri"/>
      <family val="2"/>
      <scheme val="minor"/>
    </font>
    <font>
      <sz val="14"/>
      <name val="Calibri"/>
      <family val="2"/>
      <scheme val="minor"/>
    </font>
    <font>
      <b/>
      <sz val="14"/>
      <color theme="1"/>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bottom/>
      <diagonal/>
    </border>
  </borders>
  <cellStyleXfs count="46">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0" fillId="0" borderId="0"/>
  </cellStyleXfs>
  <cellXfs count="119">
    <xf numFmtId="0" fontId="0" fillId="0" borderId="0" xfId="0"/>
    <xf numFmtId="14" fontId="0" fillId="0" borderId="0" xfId="0" applyNumberFormat="1"/>
    <xf numFmtId="164" fontId="0" fillId="0" borderId="0" xfId="0" applyNumberFormat="1"/>
    <xf numFmtId="165" fontId="0" fillId="0" borderId="0" xfId="1" applyNumberFormat="1" applyFont="1"/>
    <xf numFmtId="1" fontId="0" fillId="0" borderId="0" xfId="0" applyNumberFormat="1"/>
    <xf numFmtId="166" fontId="0" fillId="0" borderId="0" xfId="1" applyNumberFormat="1" applyFont="1"/>
    <xf numFmtId="0" fontId="20" fillId="0" borderId="0" xfId="45"/>
    <xf numFmtId="0" fontId="17" fillId="17" borderId="0" xfId="27"/>
    <xf numFmtId="0" fontId="21" fillId="17" borderId="10" xfId="27" applyFont="1" applyBorder="1"/>
    <xf numFmtId="0" fontId="0" fillId="0" borderId="0" xfId="0"/>
    <xf numFmtId="1" fontId="19" fillId="0" borderId="10" xfId="0" applyNumberFormat="1" applyFont="1" applyBorder="1" applyAlignment="1">
      <alignment horizontal="center" vertical="center"/>
    </xf>
    <xf numFmtId="167" fontId="19" fillId="0" borderId="10" xfId="0" applyNumberFormat="1" applyFont="1" applyBorder="1" applyAlignment="1">
      <alignment horizontal="center" vertical="center"/>
    </xf>
    <xf numFmtId="1" fontId="19" fillId="18" borderId="10" xfId="28" applyNumberFormat="1" applyFont="1" applyBorder="1" applyAlignment="1">
      <alignment horizontal="center" vertical="center"/>
    </xf>
    <xf numFmtId="167" fontId="19" fillId="18" borderId="10" xfId="28" applyNumberFormat="1" applyFont="1" applyBorder="1" applyAlignment="1">
      <alignment horizontal="center" vertical="center"/>
    </xf>
    <xf numFmtId="168" fontId="19" fillId="18" borderId="10" xfId="28" applyNumberFormat="1" applyFont="1" applyBorder="1" applyAlignment="1">
      <alignment horizontal="center" vertical="center"/>
    </xf>
    <xf numFmtId="0" fontId="19" fillId="0" borderId="10" xfId="0" applyFont="1" applyBorder="1" applyAlignment="1">
      <alignment horizontal="center" vertical="center"/>
    </xf>
    <xf numFmtId="169" fontId="19" fillId="18" borderId="10" xfId="28" applyNumberFormat="1" applyFont="1" applyBorder="1" applyAlignment="1">
      <alignment horizontal="center" vertical="center"/>
    </xf>
    <xf numFmtId="169" fontId="19" fillId="0" borderId="10" xfId="0" applyNumberFormat="1" applyFont="1" applyBorder="1" applyAlignment="1">
      <alignment horizontal="center" vertical="center"/>
    </xf>
    <xf numFmtId="0" fontId="0" fillId="0" borderId="0" xfId="0"/>
    <xf numFmtId="0" fontId="18" fillId="0" borderId="0" xfId="0" applyFont="1" applyBorder="1" applyAlignment="1">
      <alignment horizontal="center" vertical="center"/>
    </xf>
    <xf numFmtId="44" fontId="19" fillId="0" borderId="0" xfId="43" applyFont="1" applyBorder="1" applyAlignment="1">
      <alignment horizontal="right"/>
    </xf>
    <xf numFmtId="9" fontId="19" fillId="0" borderId="0" xfId="44" applyFont="1" applyBorder="1" applyAlignment="1">
      <alignment horizontal="right"/>
    </xf>
    <xf numFmtId="1" fontId="19" fillId="0" borderId="0" xfId="0" applyNumberFormat="1" applyFont="1" applyBorder="1" applyAlignment="1">
      <alignment horizontal="right"/>
    </xf>
    <xf numFmtId="0" fontId="1" fillId="19" borderId="32" xfId="29" applyBorder="1"/>
    <xf numFmtId="0" fontId="1" fillId="19" borderId="18" xfId="29" applyBorder="1"/>
    <xf numFmtId="0" fontId="25" fillId="17" borderId="31" xfId="27" applyFont="1" applyBorder="1" applyAlignment="1">
      <alignment horizontal="center" vertical="center"/>
    </xf>
    <xf numFmtId="0" fontId="25" fillId="17" borderId="14" xfId="27" applyFont="1" applyBorder="1" applyAlignment="1">
      <alignment horizontal="center" vertical="center"/>
    </xf>
    <xf numFmtId="0" fontId="25" fillId="17" borderId="15" xfId="27" applyFont="1" applyBorder="1" applyAlignment="1">
      <alignment horizontal="center" vertical="center"/>
    </xf>
    <xf numFmtId="169" fontId="26" fillId="19" borderId="13" xfId="29" applyNumberFormat="1" applyFont="1" applyBorder="1" applyAlignment="1">
      <alignment horizontal="center" vertical="center"/>
    </xf>
    <xf numFmtId="169" fontId="26" fillId="19" borderId="10" xfId="29" applyNumberFormat="1" applyFont="1" applyBorder="1" applyAlignment="1">
      <alignment horizontal="center" vertical="center"/>
    </xf>
    <xf numFmtId="0" fontId="24" fillId="0" borderId="0" xfId="0" pivotButton="1" applyFont="1" applyAlignment="1">
      <alignment wrapText="1"/>
    </xf>
    <xf numFmtId="165" fontId="24" fillId="0" borderId="0" xfId="1" applyNumberFormat="1" applyFont="1" applyAlignment="1">
      <alignment wrapText="1"/>
    </xf>
    <xf numFmtId="165" fontId="24" fillId="0" borderId="0" xfId="0" applyNumberFormat="1" applyFont="1" applyAlignment="1">
      <alignment wrapText="1"/>
    </xf>
    <xf numFmtId="166" fontId="24" fillId="0" borderId="0" xfId="0" applyNumberFormat="1" applyFont="1" applyAlignment="1">
      <alignment wrapText="1"/>
    </xf>
    <xf numFmtId="166" fontId="24" fillId="0" borderId="0" xfId="0" applyNumberFormat="1" applyFont="1"/>
    <xf numFmtId="0" fontId="24" fillId="0" borderId="0" xfId="0" applyFont="1" applyAlignment="1">
      <alignment horizontal="left" wrapText="1"/>
    </xf>
    <xf numFmtId="165" fontId="24" fillId="0" borderId="0" xfId="1" applyNumberFormat="1" applyFont="1"/>
    <xf numFmtId="165" fontId="24" fillId="0" borderId="0" xfId="0" applyNumberFormat="1" applyFont="1"/>
    <xf numFmtId="0" fontId="21" fillId="17" borderId="10" xfId="27" applyFont="1" applyBorder="1" applyAlignment="1">
      <alignment horizontal="center"/>
    </xf>
    <xf numFmtId="0" fontId="22" fillId="0" borderId="0" xfId="0" applyFont="1" applyBorder="1" applyAlignment="1"/>
    <xf numFmtId="0" fontId="19" fillId="19" borderId="10" xfId="29" applyFont="1" applyBorder="1" applyAlignment="1">
      <alignment horizontal="center" vertical="center"/>
    </xf>
    <xf numFmtId="0" fontId="19" fillId="19" borderId="10" xfId="29" applyFont="1" applyBorder="1" applyAlignment="1">
      <alignment horizontal="center" vertical="center" wrapText="1"/>
    </xf>
    <xf numFmtId="0" fontId="31" fillId="20" borderId="16" xfId="30" applyFont="1" applyBorder="1" applyAlignment="1">
      <alignment horizontal="center" vertical="center"/>
    </xf>
    <xf numFmtId="0" fontId="28" fillId="0" borderId="0" xfId="0" applyFont="1"/>
    <xf numFmtId="0" fontId="28" fillId="18" borderId="13" xfId="28" applyFont="1" applyBorder="1" applyAlignment="1">
      <alignment horizontal="center" vertical="center"/>
    </xf>
    <xf numFmtId="2" fontId="28" fillId="18" borderId="13" xfId="28" applyNumberFormat="1" applyFont="1" applyBorder="1"/>
    <xf numFmtId="0" fontId="28" fillId="19" borderId="13" xfId="29" applyFont="1" applyBorder="1" applyAlignment="1">
      <alignment horizontal="center" vertical="center"/>
    </xf>
    <xf numFmtId="167" fontId="28" fillId="19" borderId="13" xfId="29" applyNumberFormat="1" applyFont="1" applyBorder="1"/>
    <xf numFmtId="0" fontId="28" fillId="18" borderId="17" xfId="28" applyFont="1" applyBorder="1" applyAlignment="1">
      <alignment horizontal="center" vertical="center"/>
    </xf>
    <xf numFmtId="0" fontId="28" fillId="18" borderId="17" xfId="28" applyFont="1" applyBorder="1"/>
    <xf numFmtId="1" fontId="32" fillId="20" borderId="12" xfId="30" applyNumberFormat="1" applyFont="1" applyBorder="1"/>
    <xf numFmtId="0" fontId="32" fillId="20" borderId="13" xfId="30" applyFont="1" applyBorder="1"/>
    <xf numFmtId="1" fontId="32" fillId="19" borderId="12" xfId="29" applyNumberFormat="1" applyFont="1" applyBorder="1"/>
    <xf numFmtId="0" fontId="32" fillId="19" borderId="13" xfId="29" applyFont="1" applyBorder="1"/>
    <xf numFmtId="0" fontId="28" fillId="19" borderId="20" xfId="29" applyFont="1" applyBorder="1"/>
    <xf numFmtId="0" fontId="28" fillId="18" borderId="20" xfId="28" applyFont="1" applyBorder="1"/>
    <xf numFmtId="0" fontId="28" fillId="19" borderId="21" xfId="29" applyFont="1" applyBorder="1"/>
    <xf numFmtId="0" fontId="29" fillId="0" borderId="18" xfId="0" applyFont="1" applyBorder="1"/>
    <xf numFmtId="0" fontId="29" fillId="0" borderId="11" xfId="0" applyFont="1" applyBorder="1" applyAlignment="1">
      <alignment horizontal="right"/>
    </xf>
    <xf numFmtId="169" fontId="29" fillId="19" borderId="16" xfId="29" applyNumberFormat="1" applyFont="1" applyBorder="1" applyAlignment="1">
      <alignment horizontal="center" vertical="center"/>
    </xf>
    <xf numFmtId="9" fontId="29" fillId="18" borderId="16" xfId="28" applyNumberFormat="1" applyFont="1" applyBorder="1" applyAlignment="1">
      <alignment horizontal="center" vertical="center"/>
    </xf>
    <xf numFmtId="0" fontId="29" fillId="19" borderId="16" xfId="29" applyFont="1" applyBorder="1" applyAlignment="1">
      <alignment horizontal="center" vertical="center"/>
    </xf>
    <xf numFmtId="8" fontId="29" fillId="18" borderId="17" xfId="28" applyNumberFormat="1" applyFont="1" applyBorder="1" applyAlignment="1">
      <alignment horizontal="center" vertical="center"/>
    </xf>
    <xf numFmtId="0" fontId="31" fillId="20" borderId="20" xfId="30" applyFont="1" applyBorder="1" applyAlignment="1">
      <alignment horizontal="center" vertical="center"/>
    </xf>
    <xf numFmtId="0" fontId="29" fillId="19" borderId="20" xfId="29" applyFont="1" applyBorder="1" applyAlignment="1">
      <alignment horizontal="center" vertical="center"/>
    </xf>
    <xf numFmtId="0" fontId="29" fillId="18" borderId="20" xfId="28" applyFont="1" applyBorder="1" applyAlignment="1">
      <alignment horizontal="center" vertical="center"/>
    </xf>
    <xf numFmtId="0" fontId="29" fillId="18" borderId="21" xfId="28" applyFont="1" applyBorder="1" applyAlignment="1">
      <alignment horizontal="center" vertical="center"/>
    </xf>
    <xf numFmtId="0" fontId="26" fillId="19" borderId="12" xfId="29" applyFont="1" applyBorder="1" applyAlignment="1">
      <alignment horizontal="center" vertical="center"/>
    </xf>
    <xf numFmtId="0" fontId="17" fillId="17" borderId="0" xfId="27" applyBorder="1" applyAlignment="1"/>
    <xf numFmtId="0" fontId="27" fillId="17" borderId="19" xfId="27" applyFont="1" applyBorder="1" applyAlignment="1">
      <alignment horizontal="center"/>
    </xf>
    <xf numFmtId="0" fontId="28" fillId="19" borderId="20" xfId="29" applyFont="1" applyBorder="1" applyAlignment="1">
      <alignment horizontal="center"/>
    </xf>
    <xf numFmtId="0" fontId="28" fillId="18" borderId="20" xfId="28" applyFont="1" applyBorder="1" applyAlignment="1">
      <alignment horizontal="center"/>
    </xf>
    <xf numFmtId="0" fontId="28" fillId="19" borderId="21" xfId="29" applyFont="1" applyBorder="1" applyAlignment="1">
      <alignment horizontal="center"/>
    </xf>
    <xf numFmtId="0" fontId="33" fillId="18" borderId="21" xfId="28" applyFont="1" applyBorder="1" applyAlignment="1">
      <alignment horizontal="center"/>
    </xf>
    <xf numFmtId="0" fontId="33" fillId="18" borderId="12" xfId="28" applyFont="1" applyBorder="1" applyAlignment="1">
      <alignment horizontal="right"/>
    </xf>
    <xf numFmtId="0" fontId="33" fillId="19" borderId="12" xfId="29" applyFont="1" applyBorder="1" applyAlignment="1">
      <alignment horizontal="right"/>
    </xf>
    <xf numFmtId="0" fontId="33" fillId="18" borderId="18" xfId="28" applyFont="1" applyBorder="1" applyAlignment="1">
      <alignment horizontal="right"/>
    </xf>
    <xf numFmtId="0" fontId="33" fillId="18" borderId="22" xfId="28" applyFont="1" applyBorder="1"/>
    <xf numFmtId="0" fontId="33" fillId="19" borderId="22" xfId="29" applyFont="1" applyBorder="1"/>
    <xf numFmtId="0" fontId="33" fillId="18" borderId="11" xfId="28" applyFont="1" applyBorder="1"/>
    <xf numFmtId="1" fontId="29" fillId="18" borderId="17" xfId="28" applyNumberFormat="1" applyFont="1" applyBorder="1" applyAlignment="1">
      <alignment horizontal="center" vertical="center"/>
    </xf>
    <xf numFmtId="0" fontId="34" fillId="20" borderId="10" xfId="30" applyFont="1" applyBorder="1" applyAlignment="1">
      <alignment horizontal="center"/>
    </xf>
    <xf numFmtId="0" fontId="34" fillId="19" borderId="10" xfId="29" applyFont="1" applyBorder="1" applyAlignment="1">
      <alignment horizontal="center"/>
    </xf>
    <xf numFmtId="0" fontId="34" fillId="20" borderId="10" xfId="30" applyFont="1" applyBorder="1" applyAlignment="1">
      <alignment horizontal="center" wrapText="1"/>
    </xf>
    <xf numFmtId="0" fontId="21" fillId="17" borderId="12" xfId="27" applyFont="1" applyBorder="1" applyAlignment="1">
      <alignment horizontal="center"/>
    </xf>
    <xf numFmtId="0" fontId="21" fillId="17" borderId="13" xfId="27" applyFont="1"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30" fillId="17" borderId="31" xfId="27" applyFont="1" applyBorder="1" applyAlignment="1">
      <alignment horizontal="center" vertical="center"/>
    </xf>
    <xf numFmtId="0" fontId="30" fillId="17" borderId="15" xfId="27" applyFont="1" applyBorder="1" applyAlignment="1">
      <alignment horizontal="center" vertical="center"/>
    </xf>
    <xf numFmtId="0" fontId="0" fillId="0" borderId="10" xfId="0" applyBorder="1" applyAlignment="1">
      <alignment horizontal="center"/>
    </xf>
    <xf numFmtId="0" fontId="23" fillId="20" borderId="0" xfId="30" applyFont="1" applyAlignment="1">
      <alignment horizontal="center"/>
    </xf>
    <xf numFmtId="0" fontId="17" fillId="17" borderId="19" xfId="27" applyFont="1" applyBorder="1" applyAlignment="1">
      <alignment horizontal="center" vertical="center" textRotation="255"/>
    </xf>
    <xf numFmtId="0" fontId="17" fillId="17" borderId="20" xfId="27" applyFont="1" applyBorder="1" applyAlignment="1">
      <alignment horizontal="center" vertical="center" textRotation="255"/>
    </xf>
    <xf numFmtId="0" fontId="17" fillId="17" borderId="21" xfId="27" applyFont="1" applyBorder="1" applyAlignment="1">
      <alignment horizontal="center" vertical="center" textRotation="255"/>
    </xf>
    <xf numFmtId="0" fontId="22" fillId="0" borderId="23" xfId="0" applyFont="1" applyBorder="1" applyAlignment="1">
      <alignment horizontal="center" vertical="center" wrapText="1"/>
    </xf>
    <xf numFmtId="0" fontId="22" fillId="0" borderId="24" xfId="0" applyFont="1" applyBorder="1" applyAlignment="1">
      <alignment horizontal="center" vertical="center" wrapText="1"/>
    </xf>
    <xf numFmtId="0" fontId="22" fillId="0" borderId="25" xfId="0" applyFont="1" applyBorder="1" applyAlignment="1">
      <alignment horizontal="center" vertical="center" wrapText="1"/>
    </xf>
    <xf numFmtId="0" fontId="22" fillId="0" borderId="26"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22" fillId="0" borderId="29" xfId="0" applyFont="1" applyBorder="1" applyAlignment="1">
      <alignment horizontal="center" vertical="center" wrapText="1"/>
    </xf>
    <xf numFmtId="0" fontId="22" fillId="0" borderId="30" xfId="0" applyFont="1" applyBorder="1" applyAlignment="1">
      <alignment horizontal="center" vertical="center" wrapText="1"/>
    </xf>
    <xf numFmtId="0" fontId="33" fillId="19" borderId="12" xfId="29" applyFont="1" applyBorder="1" applyAlignment="1">
      <alignment horizontal="center"/>
    </xf>
    <xf numFmtId="0" fontId="33" fillId="19" borderId="22" xfId="29" applyFont="1" applyBorder="1" applyAlignment="1">
      <alignment horizontal="center"/>
    </xf>
    <xf numFmtId="0" fontId="33" fillId="19" borderId="13" xfId="29" applyFont="1" applyBorder="1" applyAlignment="1">
      <alignment horizontal="center"/>
    </xf>
    <xf numFmtId="0" fontId="27" fillId="17" borderId="12" xfId="27" applyFont="1" applyBorder="1" applyAlignment="1">
      <alignment horizontal="center"/>
    </xf>
    <xf numFmtId="0" fontId="27" fillId="17" borderId="13" xfId="27" applyFont="1" applyBorder="1" applyAlignment="1">
      <alignment horizontal="center"/>
    </xf>
    <xf numFmtId="0" fontId="21" fillId="17" borderId="14" xfId="27" applyFont="1" applyBorder="1" applyAlignment="1">
      <alignment horizontal="center" vertical="center"/>
    </xf>
    <xf numFmtId="0" fontId="21" fillId="17" borderId="0" xfId="27" applyFont="1" applyBorder="1" applyAlignment="1">
      <alignment horizontal="center" vertical="center"/>
    </xf>
    <xf numFmtId="0" fontId="21" fillId="17" borderId="11" xfId="27" applyFont="1" applyBorder="1" applyAlignment="1">
      <alignment horizontal="center" vertical="center"/>
    </xf>
    <xf numFmtId="0" fontId="33" fillId="18" borderId="12" xfId="28" applyFont="1" applyBorder="1" applyAlignment="1">
      <alignment horizontal="center"/>
    </xf>
    <xf numFmtId="0" fontId="33" fillId="18" borderId="22" xfId="28" applyFont="1" applyBorder="1" applyAlignment="1">
      <alignment horizontal="center"/>
    </xf>
    <xf numFmtId="0" fontId="33" fillId="18" borderId="13" xfId="28" applyFont="1" applyBorder="1" applyAlignment="1">
      <alignment horizontal="center"/>
    </xf>
  </cellXfs>
  <cellStyles count="46">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urrency" xfId="43"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5"/>
    <cellStyle name="Note" xfId="16" builtinId="10" customBuiltin="1"/>
    <cellStyle name="Output" xfId="11" builtinId="21" customBuiltin="1"/>
    <cellStyle name="Percent" xfId="44" builtinId="5"/>
    <cellStyle name="Title" xfId="2" builtinId="15" customBuiltin="1"/>
    <cellStyle name="Total" xfId="18" builtinId="25" customBuiltin="1"/>
    <cellStyle name="Warning Text" xfId="15" builtinId="11" customBuiltin="1"/>
  </cellStyles>
  <dxfs count="36">
    <dxf>
      <font>
        <sz val="2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alignment wrapText="1" readingOrder="0"/>
    </dxf>
    <dxf>
      <numFmt numFmtId="166" formatCode="_(* #,##0.0_);_(* \(#,##0.0\);_(* &quot;-&quot;??_);_(@_)"/>
    </dxf>
    <dxf>
      <numFmt numFmtId="166" formatCode="_(* #,##0.0_);_(* \(#,##0.0\);_(* &quot;-&quot;??_);_(@_)"/>
    </dxf>
    <dxf>
      <alignment wrapText="1" readingOrder="0"/>
    </dxf>
    <dxf>
      <numFmt numFmtId="166" formatCode="_(* #,##0.0_);_(* \(#,##0.0\);_(* &quot;-&quot;??_);_(@_)"/>
    </dxf>
    <dxf>
      <numFmt numFmtId="166" formatCode="_(* #,##0.0_);_(* \(#,##0.0\);_(* &quot;-&quot;??_);_(@_)"/>
    </dxf>
    <dxf>
      <numFmt numFmtId="1" formatCode="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b val="0"/>
        <i val="0"/>
        <strike val="0"/>
        <condense val="0"/>
        <extend val="0"/>
        <outline val="0"/>
        <shadow val="0"/>
        <u val="none"/>
        <vertAlign val="baseline"/>
        <sz val="11"/>
        <color theme="1"/>
        <name val="Calibri"/>
        <scheme val="minor"/>
      </font>
      <numFmt numFmtId="166" formatCode="_(* #,##0.0_);_(* \(#,##0.0\);_(* &quot;-&quot;??_);_(@_)"/>
    </dxf>
    <dxf>
      <font>
        <b val="0"/>
        <i val="0"/>
        <strike val="0"/>
        <condense val="0"/>
        <extend val="0"/>
        <outline val="0"/>
        <shadow val="0"/>
        <u val="none"/>
        <vertAlign val="baseline"/>
        <sz val="11"/>
        <color theme="1"/>
        <name val="Calibri"/>
        <scheme val="minor"/>
      </font>
      <numFmt numFmtId="166" formatCode="_(* #,##0.0_);_(* \(#,##0.0\);_(* &quot;-&quot;??_);_(@_)"/>
    </dxf>
    <dxf>
      <numFmt numFmtId="1" formatCode="0"/>
    </dxf>
    <dxf>
      <font>
        <b val="0"/>
        <i val="0"/>
        <strike val="0"/>
        <condense val="0"/>
        <extend val="0"/>
        <outline val="0"/>
        <shadow val="0"/>
        <u val="none"/>
        <vertAlign val="baseline"/>
        <sz val="11"/>
        <color theme="1"/>
        <name val="Calibri"/>
        <scheme val="minor"/>
      </font>
      <numFmt numFmtId="166" formatCode="_(* #,##0.0_);_(* \(#,##0.0\);_(* &quot;-&quot;??_);_(@_)"/>
    </dxf>
    <dxf>
      <font>
        <b val="0"/>
        <i val="0"/>
        <strike val="0"/>
        <condense val="0"/>
        <extend val="0"/>
        <outline val="0"/>
        <shadow val="0"/>
        <u val="none"/>
        <vertAlign val="baseline"/>
        <sz val="11"/>
        <color theme="1"/>
        <name val="Calibri"/>
        <scheme val="minor"/>
      </font>
      <numFmt numFmtId="165" formatCode="_(* #,##0_);_(* \(#,##0\);_(* &quot;-&quot;??_);_(@_)"/>
    </dxf>
    <dxf>
      <numFmt numFmtId="164" formatCode="[$-F800]dddd\,\ mmmm\ dd\,\ yyyy"/>
    </dxf>
    <dxf>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6"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2.xml"/><Relationship Id="rId13" Type="http://schemas.openxmlformats.org/officeDocument/2006/relationships/pivotCacheDefinition" Target="pivotCache/pivotCacheDefinition1.xml"/><Relationship Id="rId3" Type="http://schemas.openxmlformats.org/officeDocument/2006/relationships/chartsheet" Target="chartsheets/sheet2.xml"/><Relationship Id="rId7" Type="http://schemas.openxmlformats.org/officeDocument/2006/relationships/chartsheet" Target="chartsheets/sheet6.xml"/><Relationship Id="rId12" Type="http://schemas.openxmlformats.org/officeDocument/2006/relationships/worksheet" Target="worksheets/sheet6.xml"/><Relationship Id="rId17" Type="http://schemas.openxmlformats.org/officeDocument/2006/relationships/calcChain" Target="calcChain.xml"/><Relationship Id="rId2" Type="http://schemas.openxmlformats.org/officeDocument/2006/relationships/chartsheet" Target="chartsheets/sheet1.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worksheet" Target="worksheets/sheet5.xml"/><Relationship Id="rId5" Type="http://schemas.openxmlformats.org/officeDocument/2006/relationships/chartsheet" Target="chartsheets/sheet4.xml"/><Relationship Id="rId15" Type="http://schemas.openxmlformats.org/officeDocument/2006/relationships/styles" Target="styles.xml"/><Relationship Id="rId10" Type="http://schemas.openxmlformats.org/officeDocument/2006/relationships/worksheet" Target="worksheets/sheet4.xml"/><Relationship Id="rId4" Type="http://schemas.openxmlformats.org/officeDocument/2006/relationships/chartsheet" Target="chartsheets/sheet3.xml"/><Relationship Id="rId9" Type="http://schemas.openxmlformats.org/officeDocument/2006/relationships/worksheet" Target="worksheets/sheet3.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tx>
        <c:rich>
          <a:bodyPr/>
          <a:lstStyle/>
          <a:p>
            <a:pPr>
              <a:defRPr sz="1400"/>
            </a:pPr>
            <a:r>
              <a:rPr lang="en-US" sz="1400"/>
              <a:t>Daily Average Speed</a:t>
            </a:r>
          </a:p>
        </c:rich>
      </c:tx>
      <c:overlay val="0"/>
    </c:title>
    <c:autoTitleDeleted val="0"/>
    <c:view3D>
      <c:rotX val="15"/>
      <c:rotY val="20"/>
      <c:rAngAx val="0"/>
      <c:perspective val="30"/>
    </c:view3D>
    <c:floor>
      <c:thickness val="0"/>
    </c:floor>
    <c:sideWall>
      <c:thickness val="0"/>
    </c:sideWall>
    <c:backWall>
      <c:thickness val="0"/>
    </c:backWall>
    <c:plotArea>
      <c:layout/>
      <c:bar3DChart>
        <c:barDir val="col"/>
        <c:grouping val="clustered"/>
        <c:varyColors val="0"/>
        <c:ser>
          <c:idx val="0"/>
          <c:order val="0"/>
          <c:invertIfNegative val="0"/>
          <c:cat>
            <c:numRef>
              <c:f>'Bike Ride History'!$A$2:$A$690</c:f>
              <c:numCache>
                <c:formatCode>m/d/yyyy</c:formatCode>
                <c:ptCount val="689"/>
                <c:pt idx="0">
                  <c:v>41444</c:v>
                </c:pt>
                <c:pt idx="1">
                  <c:v>41218</c:v>
                </c:pt>
                <c:pt idx="2">
                  <c:v>41137</c:v>
                </c:pt>
                <c:pt idx="3">
                  <c:v>41174</c:v>
                </c:pt>
                <c:pt idx="4">
                  <c:v>41132</c:v>
                </c:pt>
                <c:pt idx="5">
                  <c:v>41187</c:v>
                </c:pt>
                <c:pt idx="6">
                  <c:v>41096</c:v>
                </c:pt>
                <c:pt idx="7">
                  <c:v>41134</c:v>
                </c:pt>
                <c:pt idx="8">
                  <c:v>41363</c:v>
                </c:pt>
                <c:pt idx="9">
                  <c:v>41124</c:v>
                </c:pt>
                <c:pt idx="10">
                  <c:v>41099</c:v>
                </c:pt>
                <c:pt idx="11">
                  <c:v>41162</c:v>
                </c:pt>
                <c:pt idx="12">
                  <c:v>41490</c:v>
                </c:pt>
                <c:pt idx="13">
                  <c:v>41138</c:v>
                </c:pt>
                <c:pt idx="14">
                  <c:v>41116</c:v>
                </c:pt>
                <c:pt idx="15">
                  <c:v>41090</c:v>
                </c:pt>
                <c:pt idx="16">
                  <c:v>41129</c:v>
                </c:pt>
                <c:pt idx="17">
                  <c:v>41104</c:v>
                </c:pt>
                <c:pt idx="18">
                  <c:v>41074</c:v>
                </c:pt>
                <c:pt idx="19">
                  <c:v>41390</c:v>
                </c:pt>
                <c:pt idx="20">
                  <c:v>41171</c:v>
                </c:pt>
                <c:pt idx="21">
                  <c:v>41093</c:v>
                </c:pt>
                <c:pt idx="22">
                  <c:v>41109</c:v>
                </c:pt>
                <c:pt idx="23">
                  <c:v>41135</c:v>
                </c:pt>
                <c:pt idx="24">
                  <c:v>41483</c:v>
                </c:pt>
                <c:pt idx="25">
                  <c:v>41496</c:v>
                </c:pt>
                <c:pt idx="26">
                  <c:v>41370</c:v>
                </c:pt>
                <c:pt idx="27">
                  <c:v>41094</c:v>
                </c:pt>
                <c:pt idx="28">
                  <c:v>41501</c:v>
                </c:pt>
                <c:pt idx="29">
                  <c:v>41478</c:v>
                </c:pt>
                <c:pt idx="30">
                  <c:v>41209</c:v>
                </c:pt>
                <c:pt idx="31">
                  <c:v>41125</c:v>
                </c:pt>
                <c:pt idx="32">
                  <c:v>41415</c:v>
                </c:pt>
                <c:pt idx="33">
                  <c:v>41164</c:v>
                </c:pt>
                <c:pt idx="34">
                  <c:v>41153</c:v>
                </c:pt>
                <c:pt idx="35">
                  <c:v>41463</c:v>
                </c:pt>
                <c:pt idx="36">
                  <c:v>41069</c:v>
                </c:pt>
                <c:pt idx="37">
                  <c:v>41117</c:v>
                </c:pt>
                <c:pt idx="38">
                  <c:v>41222</c:v>
                </c:pt>
                <c:pt idx="39">
                  <c:v>41091</c:v>
                </c:pt>
                <c:pt idx="40">
                  <c:v>41070</c:v>
                </c:pt>
                <c:pt idx="41">
                  <c:v>41186</c:v>
                </c:pt>
                <c:pt idx="42">
                  <c:v>41374</c:v>
                </c:pt>
                <c:pt idx="43">
                  <c:v>41115</c:v>
                </c:pt>
                <c:pt idx="44">
                  <c:v>41292</c:v>
                </c:pt>
                <c:pt idx="45">
                  <c:v>41128</c:v>
                </c:pt>
                <c:pt idx="46">
                  <c:v>41127</c:v>
                </c:pt>
                <c:pt idx="47">
                  <c:v>41166</c:v>
                </c:pt>
                <c:pt idx="48">
                  <c:v>41131</c:v>
                </c:pt>
                <c:pt idx="49">
                  <c:v>41130</c:v>
                </c:pt>
                <c:pt idx="50">
                  <c:v>41167</c:v>
                </c:pt>
                <c:pt idx="51">
                  <c:v>41084</c:v>
                </c:pt>
                <c:pt idx="52">
                  <c:v>41191</c:v>
                </c:pt>
                <c:pt idx="53">
                  <c:v>41154</c:v>
                </c:pt>
                <c:pt idx="54">
                  <c:v>41163</c:v>
                </c:pt>
                <c:pt idx="55">
                  <c:v>41197</c:v>
                </c:pt>
                <c:pt idx="56">
                  <c:v>41199</c:v>
                </c:pt>
                <c:pt idx="57">
                  <c:v>41252</c:v>
                </c:pt>
                <c:pt idx="58">
                  <c:v>41202</c:v>
                </c:pt>
                <c:pt idx="59">
                  <c:v>41071</c:v>
                </c:pt>
                <c:pt idx="60">
                  <c:v>41121</c:v>
                </c:pt>
                <c:pt idx="61">
                  <c:v>41195</c:v>
                </c:pt>
                <c:pt idx="62">
                  <c:v>41168</c:v>
                </c:pt>
                <c:pt idx="63">
                  <c:v>41147</c:v>
                </c:pt>
                <c:pt idx="64">
                  <c:v>41039</c:v>
                </c:pt>
                <c:pt idx="65">
                  <c:v>41500</c:v>
                </c:pt>
                <c:pt idx="66">
                  <c:v>41236</c:v>
                </c:pt>
                <c:pt idx="67">
                  <c:v>41563</c:v>
                </c:pt>
                <c:pt idx="68">
                  <c:v>41098</c:v>
                </c:pt>
                <c:pt idx="69">
                  <c:v>41059</c:v>
                </c:pt>
                <c:pt idx="70">
                  <c:v>41155</c:v>
                </c:pt>
                <c:pt idx="71">
                  <c:v>41443</c:v>
                </c:pt>
                <c:pt idx="72">
                  <c:v>41120</c:v>
                </c:pt>
                <c:pt idx="73">
                  <c:v>41519</c:v>
                </c:pt>
                <c:pt idx="74">
                  <c:v>41061</c:v>
                </c:pt>
                <c:pt idx="75">
                  <c:v>41103</c:v>
                </c:pt>
                <c:pt idx="76">
                  <c:v>41141</c:v>
                </c:pt>
                <c:pt idx="77">
                  <c:v>41108</c:v>
                </c:pt>
                <c:pt idx="78">
                  <c:v>41085</c:v>
                </c:pt>
                <c:pt idx="79">
                  <c:v>41144</c:v>
                </c:pt>
                <c:pt idx="80">
                  <c:v>41453</c:v>
                </c:pt>
                <c:pt idx="81">
                  <c:v>41068</c:v>
                </c:pt>
                <c:pt idx="82">
                  <c:v>41149</c:v>
                </c:pt>
                <c:pt idx="83">
                  <c:v>41414</c:v>
                </c:pt>
                <c:pt idx="84">
                  <c:v>41503</c:v>
                </c:pt>
                <c:pt idx="85">
                  <c:v>41518</c:v>
                </c:pt>
                <c:pt idx="86">
                  <c:v>41133</c:v>
                </c:pt>
                <c:pt idx="87">
                  <c:v>41485</c:v>
                </c:pt>
                <c:pt idx="88">
                  <c:v>41481</c:v>
                </c:pt>
                <c:pt idx="89">
                  <c:v>41161</c:v>
                </c:pt>
                <c:pt idx="90">
                  <c:v>41165</c:v>
                </c:pt>
                <c:pt idx="91">
                  <c:v>41169</c:v>
                </c:pt>
                <c:pt idx="92">
                  <c:v>41361</c:v>
                </c:pt>
                <c:pt idx="93">
                  <c:v>41207</c:v>
                </c:pt>
                <c:pt idx="94">
                  <c:v>41392</c:v>
                </c:pt>
                <c:pt idx="95">
                  <c:v>41499</c:v>
                </c:pt>
                <c:pt idx="96">
                  <c:v>41253</c:v>
                </c:pt>
                <c:pt idx="97">
                  <c:v>41072</c:v>
                </c:pt>
                <c:pt idx="98">
                  <c:v>41560</c:v>
                </c:pt>
                <c:pt idx="99">
                  <c:v>41513</c:v>
                </c:pt>
                <c:pt idx="100">
                  <c:v>41544</c:v>
                </c:pt>
                <c:pt idx="101">
                  <c:v>41045</c:v>
                </c:pt>
                <c:pt idx="102">
                  <c:v>41562</c:v>
                </c:pt>
                <c:pt idx="103">
                  <c:v>41561</c:v>
                </c:pt>
                <c:pt idx="104">
                  <c:v>41074</c:v>
                </c:pt>
                <c:pt idx="105">
                  <c:v>41494</c:v>
                </c:pt>
                <c:pt idx="106">
                  <c:v>41410</c:v>
                </c:pt>
                <c:pt idx="107">
                  <c:v>41410</c:v>
                </c:pt>
                <c:pt idx="108">
                  <c:v>41545</c:v>
                </c:pt>
                <c:pt idx="109">
                  <c:v>41425</c:v>
                </c:pt>
                <c:pt idx="110">
                  <c:v>41080</c:v>
                </c:pt>
                <c:pt idx="111">
                  <c:v>41404</c:v>
                </c:pt>
                <c:pt idx="112">
                  <c:v>41540</c:v>
                </c:pt>
                <c:pt idx="113">
                  <c:v>41126</c:v>
                </c:pt>
                <c:pt idx="114">
                  <c:v>41422</c:v>
                </c:pt>
                <c:pt idx="115">
                  <c:v>41396</c:v>
                </c:pt>
                <c:pt idx="116">
                  <c:v>41534</c:v>
                </c:pt>
                <c:pt idx="117">
                  <c:v>41474</c:v>
                </c:pt>
                <c:pt idx="118">
                  <c:v>41345</c:v>
                </c:pt>
                <c:pt idx="119">
                  <c:v>41050</c:v>
                </c:pt>
                <c:pt idx="120">
                  <c:v>41407</c:v>
                </c:pt>
                <c:pt idx="121">
                  <c:v>41424</c:v>
                </c:pt>
                <c:pt idx="122">
                  <c:v>41473</c:v>
                </c:pt>
                <c:pt idx="123">
                  <c:v>41429</c:v>
                </c:pt>
                <c:pt idx="124">
                  <c:v>41139</c:v>
                </c:pt>
                <c:pt idx="125">
                  <c:v>41148</c:v>
                </c:pt>
                <c:pt idx="126">
                  <c:v>41227</c:v>
                </c:pt>
                <c:pt idx="127">
                  <c:v>41411</c:v>
                </c:pt>
                <c:pt idx="128">
                  <c:v>41411</c:v>
                </c:pt>
                <c:pt idx="129">
                  <c:v>41479</c:v>
                </c:pt>
                <c:pt idx="130">
                  <c:v>41389</c:v>
                </c:pt>
                <c:pt idx="131">
                  <c:v>41073</c:v>
                </c:pt>
                <c:pt idx="132">
                  <c:v>41539</c:v>
                </c:pt>
                <c:pt idx="133">
                  <c:v>41497</c:v>
                </c:pt>
                <c:pt idx="134">
                  <c:v>41507</c:v>
                </c:pt>
                <c:pt idx="135">
                  <c:v>41077</c:v>
                </c:pt>
                <c:pt idx="136">
                  <c:v>41211</c:v>
                </c:pt>
                <c:pt idx="137">
                  <c:v>41533</c:v>
                </c:pt>
                <c:pt idx="138">
                  <c:v>41288</c:v>
                </c:pt>
                <c:pt idx="139">
                  <c:v>41492</c:v>
                </c:pt>
                <c:pt idx="140">
                  <c:v>41418</c:v>
                </c:pt>
                <c:pt idx="141">
                  <c:v>41455</c:v>
                </c:pt>
                <c:pt idx="142">
                  <c:v>41397</c:v>
                </c:pt>
                <c:pt idx="143">
                  <c:v>41526</c:v>
                </c:pt>
                <c:pt idx="144">
                  <c:v>41177</c:v>
                </c:pt>
                <c:pt idx="145">
                  <c:v>41549</c:v>
                </c:pt>
                <c:pt idx="146">
                  <c:v>41517</c:v>
                </c:pt>
                <c:pt idx="147">
                  <c:v>41515</c:v>
                </c:pt>
                <c:pt idx="148">
                  <c:v>41514</c:v>
                </c:pt>
                <c:pt idx="149">
                  <c:v>41521</c:v>
                </c:pt>
                <c:pt idx="150">
                  <c:v>41550</c:v>
                </c:pt>
                <c:pt idx="151">
                  <c:v>41528</c:v>
                </c:pt>
                <c:pt idx="152">
                  <c:v>41547</c:v>
                </c:pt>
                <c:pt idx="153">
                  <c:v>41541</c:v>
                </c:pt>
                <c:pt idx="154">
                  <c:v>41289</c:v>
                </c:pt>
                <c:pt idx="155">
                  <c:v>41524</c:v>
                </c:pt>
                <c:pt idx="156">
                  <c:v>41532</c:v>
                </c:pt>
                <c:pt idx="157">
                  <c:v>41527</c:v>
                </c:pt>
                <c:pt idx="158">
                  <c:v>41525</c:v>
                </c:pt>
                <c:pt idx="159">
                  <c:v>41537</c:v>
                </c:pt>
                <c:pt idx="160">
                  <c:v>41530</c:v>
                </c:pt>
                <c:pt idx="161">
                  <c:v>41155</c:v>
                </c:pt>
                <c:pt idx="162">
                  <c:v>41066</c:v>
                </c:pt>
                <c:pt idx="163">
                  <c:v>41487</c:v>
                </c:pt>
                <c:pt idx="164">
                  <c:v>41057</c:v>
                </c:pt>
                <c:pt idx="165">
                  <c:v>41088</c:v>
                </c:pt>
                <c:pt idx="166">
                  <c:v>41237</c:v>
                </c:pt>
                <c:pt idx="167">
                  <c:v>41305</c:v>
                </c:pt>
                <c:pt idx="168">
                  <c:v>41285</c:v>
                </c:pt>
                <c:pt idx="169">
                  <c:v>41344</c:v>
                </c:pt>
                <c:pt idx="170">
                  <c:v>41278</c:v>
                </c:pt>
                <c:pt idx="171">
                  <c:v>41471</c:v>
                </c:pt>
                <c:pt idx="172">
                  <c:v>41461</c:v>
                </c:pt>
                <c:pt idx="173">
                  <c:v>41438</c:v>
                </c:pt>
                <c:pt idx="174">
                  <c:v>41102</c:v>
                </c:pt>
                <c:pt idx="175">
                  <c:v>41150</c:v>
                </c:pt>
                <c:pt idx="176">
                  <c:v>41309</c:v>
                </c:pt>
                <c:pt idx="177">
                  <c:v>41160</c:v>
                </c:pt>
                <c:pt idx="178">
                  <c:v>41372</c:v>
                </c:pt>
                <c:pt idx="179">
                  <c:v>41156</c:v>
                </c:pt>
                <c:pt idx="180">
                  <c:v>41535</c:v>
                </c:pt>
                <c:pt idx="181">
                  <c:v>41065</c:v>
                </c:pt>
                <c:pt idx="182">
                  <c:v>41395</c:v>
                </c:pt>
                <c:pt idx="183">
                  <c:v>41364</c:v>
                </c:pt>
                <c:pt idx="184">
                  <c:v>41546</c:v>
                </c:pt>
                <c:pt idx="185">
                  <c:v>41076</c:v>
                </c:pt>
                <c:pt idx="186">
                  <c:v>41103</c:v>
                </c:pt>
                <c:pt idx="187">
                  <c:v>41205</c:v>
                </c:pt>
                <c:pt idx="188">
                  <c:v>41277</c:v>
                </c:pt>
                <c:pt idx="189">
                  <c:v>41265</c:v>
                </c:pt>
                <c:pt idx="190">
                  <c:v>41486</c:v>
                </c:pt>
                <c:pt idx="191">
                  <c:v>41393</c:v>
                </c:pt>
                <c:pt idx="192">
                  <c:v>41269</c:v>
                </c:pt>
                <c:pt idx="193">
                  <c:v>41283</c:v>
                </c:pt>
                <c:pt idx="194">
                  <c:v>41531</c:v>
                </c:pt>
                <c:pt idx="195">
                  <c:v>41477</c:v>
                </c:pt>
                <c:pt idx="196">
                  <c:v>41394</c:v>
                </c:pt>
                <c:pt idx="197">
                  <c:v>41306</c:v>
                </c:pt>
                <c:pt idx="198">
                  <c:v>41051</c:v>
                </c:pt>
                <c:pt idx="199">
                  <c:v>41049</c:v>
                </c:pt>
                <c:pt idx="200">
                  <c:v>41379</c:v>
                </c:pt>
                <c:pt idx="201">
                  <c:v>41460</c:v>
                </c:pt>
                <c:pt idx="202">
                  <c:v>41423</c:v>
                </c:pt>
                <c:pt idx="203">
                  <c:v>41078</c:v>
                </c:pt>
                <c:pt idx="204">
                  <c:v>41325</c:v>
                </c:pt>
                <c:pt idx="205">
                  <c:v>41383</c:v>
                </c:pt>
                <c:pt idx="206">
                  <c:v>41349</c:v>
                </c:pt>
                <c:pt idx="207">
                  <c:v>41489</c:v>
                </c:pt>
                <c:pt idx="208">
                  <c:v>41382</c:v>
                </c:pt>
                <c:pt idx="209">
                  <c:v>41204</c:v>
                </c:pt>
                <c:pt idx="210">
                  <c:v>41273</c:v>
                </c:pt>
                <c:pt idx="211">
                  <c:v>41038</c:v>
                </c:pt>
                <c:pt idx="212">
                  <c:v>41293</c:v>
                </c:pt>
                <c:pt idx="213">
                  <c:v>41261</c:v>
                </c:pt>
                <c:pt idx="214">
                  <c:v>41334</c:v>
                </c:pt>
                <c:pt idx="215">
                  <c:v>41376</c:v>
                </c:pt>
                <c:pt idx="216">
                  <c:v>41447</c:v>
                </c:pt>
                <c:pt idx="217">
                  <c:v>41512</c:v>
                </c:pt>
                <c:pt idx="218">
                  <c:v>41408</c:v>
                </c:pt>
                <c:pt idx="219">
                  <c:v>41081</c:v>
                </c:pt>
                <c:pt idx="220">
                  <c:v>41067</c:v>
                </c:pt>
                <c:pt idx="221">
                  <c:v>41065</c:v>
                </c:pt>
                <c:pt idx="222">
                  <c:v>41491</c:v>
                </c:pt>
                <c:pt idx="223">
                  <c:v>41348</c:v>
                </c:pt>
                <c:pt idx="224">
                  <c:v>41436</c:v>
                </c:pt>
                <c:pt idx="225">
                  <c:v>41358</c:v>
                </c:pt>
                <c:pt idx="226">
                  <c:v>41341</c:v>
                </c:pt>
                <c:pt idx="227">
                  <c:v>41435</c:v>
                </c:pt>
                <c:pt idx="228">
                  <c:v>41230</c:v>
                </c:pt>
                <c:pt idx="229">
                  <c:v>41100</c:v>
                </c:pt>
                <c:pt idx="230">
                  <c:v>41359</c:v>
                </c:pt>
                <c:pt idx="231">
                  <c:v>41291</c:v>
                </c:pt>
                <c:pt idx="232">
                  <c:v>41446</c:v>
                </c:pt>
                <c:pt idx="233">
                  <c:v>41385</c:v>
                </c:pt>
                <c:pt idx="234">
                  <c:v>41298</c:v>
                </c:pt>
                <c:pt idx="235">
                  <c:v>41387</c:v>
                </c:pt>
                <c:pt idx="236">
                  <c:v>41406</c:v>
                </c:pt>
                <c:pt idx="237">
                  <c:v>41216</c:v>
                </c:pt>
                <c:pt idx="238">
                  <c:v>41110</c:v>
                </c:pt>
                <c:pt idx="239">
                  <c:v>41409</c:v>
                </c:pt>
                <c:pt idx="240">
                  <c:v>41409</c:v>
                </c:pt>
                <c:pt idx="241">
                  <c:v>41375</c:v>
                </c:pt>
                <c:pt idx="242">
                  <c:v>41428</c:v>
                </c:pt>
                <c:pt idx="243">
                  <c:v>41472</c:v>
                </c:pt>
                <c:pt idx="244">
                  <c:v>41082</c:v>
                </c:pt>
                <c:pt idx="245">
                  <c:v>41302</c:v>
                </c:pt>
                <c:pt idx="246">
                  <c:v>41091</c:v>
                </c:pt>
                <c:pt idx="247">
                  <c:v>41388</c:v>
                </c:pt>
                <c:pt idx="248">
                  <c:v>41520</c:v>
                </c:pt>
                <c:pt idx="249">
                  <c:v>41185</c:v>
                </c:pt>
                <c:pt idx="250">
                  <c:v>41488</c:v>
                </c:pt>
                <c:pt idx="251">
                  <c:v>41276</c:v>
                </c:pt>
                <c:pt idx="252">
                  <c:v>41190</c:v>
                </c:pt>
                <c:pt idx="253">
                  <c:v>41352</c:v>
                </c:pt>
                <c:pt idx="254">
                  <c:v>41268</c:v>
                </c:pt>
                <c:pt idx="255">
                  <c:v>41200</c:v>
                </c:pt>
                <c:pt idx="256">
                  <c:v>41308</c:v>
                </c:pt>
                <c:pt idx="257">
                  <c:v>41256</c:v>
                </c:pt>
                <c:pt idx="258">
                  <c:v>41354</c:v>
                </c:pt>
                <c:pt idx="259">
                  <c:v>41357</c:v>
                </c:pt>
                <c:pt idx="260">
                  <c:v>41327</c:v>
                </c:pt>
                <c:pt idx="261">
                  <c:v>41384</c:v>
                </c:pt>
                <c:pt idx="262">
                  <c:v>41386</c:v>
                </c:pt>
                <c:pt idx="263">
                  <c:v>41330</c:v>
                </c:pt>
                <c:pt idx="264">
                  <c:v>41043</c:v>
                </c:pt>
                <c:pt idx="265">
                  <c:v>41353</c:v>
                </c:pt>
                <c:pt idx="266">
                  <c:v>41351</c:v>
                </c:pt>
                <c:pt idx="267">
                  <c:v>41048</c:v>
                </c:pt>
                <c:pt idx="268">
                  <c:v>41339</c:v>
                </c:pt>
                <c:pt idx="269">
                  <c:v>41430</c:v>
                </c:pt>
                <c:pt idx="270">
                  <c:v>41419</c:v>
                </c:pt>
                <c:pt idx="271">
                  <c:v>41225</c:v>
                </c:pt>
                <c:pt idx="272">
                  <c:v>41263</c:v>
                </c:pt>
                <c:pt idx="273">
                  <c:v>41421</c:v>
                </c:pt>
                <c:pt idx="274">
                  <c:v>41241</c:v>
                </c:pt>
                <c:pt idx="275">
                  <c:v>41152</c:v>
                </c:pt>
                <c:pt idx="276">
                  <c:v>41113</c:v>
                </c:pt>
                <c:pt idx="277">
                  <c:v>41338</c:v>
                </c:pt>
                <c:pt idx="278">
                  <c:v>41041</c:v>
                </c:pt>
                <c:pt idx="279">
                  <c:v>41267</c:v>
                </c:pt>
                <c:pt idx="280">
                  <c:v>41123</c:v>
                </c:pt>
                <c:pt idx="281">
                  <c:v>41469</c:v>
                </c:pt>
                <c:pt idx="282">
                  <c:v>41087</c:v>
                </c:pt>
                <c:pt idx="283">
                  <c:v>41122</c:v>
                </c:pt>
                <c:pt idx="284">
                  <c:v>41522</c:v>
                </c:pt>
                <c:pt idx="285">
                  <c:v>41107</c:v>
                </c:pt>
                <c:pt idx="286">
                  <c:v>41176</c:v>
                </c:pt>
                <c:pt idx="287">
                  <c:v>41480</c:v>
                </c:pt>
                <c:pt idx="288">
                  <c:v>41516</c:v>
                </c:pt>
                <c:pt idx="289">
                  <c:v>41208</c:v>
                </c:pt>
                <c:pt idx="290">
                  <c:v>41303</c:v>
                </c:pt>
                <c:pt idx="291">
                  <c:v>41257</c:v>
                </c:pt>
                <c:pt idx="292">
                  <c:v>41542</c:v>
                </c:pt>
                <c:pt idx="293">
                  <c:v>41312</c:v>
                </c:pt>
                <c:pt idx="294">
                  <c:v>41355</c:v>
                </c:pt>
                <c:pt idx="295">
                  <c:v>41466</c:v>
                </c:pt>
                <c:pt idx="296">
                  <c:v>41470</c:v>
                </c:pt>
                <c:pt idx="297">
                  <c:v>41099</c:v>
                </c:pt>
                <c:pt idx="298">
                  <c:v>41044</c:v>
                </c:pt>
                <c:pt idx="299">
                  <c:v>41242</c:v>
                </c:pt>
                <c:pt idx="300">
                  <c:v>41089</c:v>
                </c:pt>
                <c:pt idx="301">
                  <c:v>41313</c:v>
                </c:pt>
                <c:pt idx="302">
                  <c:v>41454</c:v>
                </c:pt>
                <c:pt idx="303">
                  <c:v>41426</c:v>
                </c:pt>
                <c:pt idx="304">
                  <c:v>41299</c:v>
                </c:pt>
                <c:pt idx="305">
                  <c:v>41235</c:v>
                </c:pt>
                <c:pt idx="306">
                  <c:v>41172</c:v>
                </c:pt>
                <c:pt idx="307">
                  <c:v>41047</c:v>
                </c:pt>
                <c:pt idx="308">
                  <c:v>41037</c:v>
                </c:pt>
                <c:pt idx="309">
                  <c:v>41337</c:v>
                </c:pt>
                <c:pt idx="310">
                  <c:v>41279</c:v>
                </c:pt>
                <c:pt idx="311">
                  <c:v>41413</c:v>
                </c:pt>
                <c:pt idx="312">
                  <c:v>41290</c:v>
                </c:pt>
                <c:pt idx="313">
                  <c:v>41296</c:v>
                </c:pt>
                <c:pt idx="314">
                  <c:v>41246</c:v>
                </c:pt>
                <c:pt idx="315">
                  <c:v>41210</c:v>
                </c:pt>
                <c:pt idx="316">
                  <c:v>41154</c:v>
                </c:pt>
                <c:pt idx="317">
                  <c:v>41189</c:v>
                </c:pt>
                <c:pt idx="318">
                  <c:v>41377</c:v>
                </c:pt>
                <c:pt idx="319">
                  <c:v>41326</c:v>
                </c:pt>
                <c:pt idx="320">
                  <c:v>41304</c:v>
                </c:pt>
                <c:pt idx="321">
                  <c:v>41058</c:v>
                </c:pt>
                <c:pt idx="322">
                  <c:v>41232</c:v>
                </c:pt>
                <c:pt idx="323">
                  <c:v>41286</c:v>
                </c:pt>
                <c:pt idx="324">
                  <c:v>41439</c:v>
                </c:pt>
                <c:pt idx="325">
                  <c:v>41402</c:v>
                </c:pt>
                <c:pt idx="326">
                  <c:v>41380</c:v>
                </c:pt>
                <c:pt idx="327">
                  <c:v>41039</c:v>
                </c:pt>
                <c:pt idx="328">
                  <c:v>41185</c:v>
                </c:pt>
                <c:pt idx="329">
                  <c:v>41249</c:v>
                </c:pt>
                <c:pt idx="330">
                  <c:v>41307</c:v>
                </c:pt>
                <c:pt idx="331">
                  <c:v>41092</c:v>
                </c:pt>
                <c:pt idx="332">
                  <c:v>41251</c:v>
                </c:pt>
                <c:pt idx="333">
                  <c:v>41314</c:v>
                </c:pt>
                <c:pt idx="334">
                  <c:v>41498</c:v>
                </c:pt>
                <c:pt idx="335">
                  <c:v>41333</c:v>
                </c:pt>
                <c:pt idx="336">
                  <c:v>41554</c:v>
                </c:pt>
                <c:pt idx="337">
                  <c:v>41240</c:v>
                </c:pt>
                <c:pt idx="338">
                  <c:v>41316</c:v>
                </c:pt>
                <c:pt idx="339">
                  <c:v>41459</c:v>
                </c:pt>
                <c:pt idx="340">
                  <c:v>41319</c:v>
                </c:pt>
                <c:pt idx="341">
                  <c:v>41362</c:v>
                </c:pt>
                <c:pt idx="342">
                  <c:v>41381</c:v>
                </c:pt>
                <c:pt idx="343">
                  <c:v>41052</c:v>
                </c:pt>
                <c:pt idx="344">
                  <c:v>41175</c:v>
                </c:pt>
                <c:pt idx="345">
                  <c:v>41255</c:v>
                </c:pt>
                <c:pt idx="346">
                  <c:v>41190</c:v>
                </c:pt>
                <c:pt idx="347">
                  <c:v>41106</c:v>
                </c:pt>
                <c:pt idx="348">
                  <c:v>41091</c:v>
                </c:pt>
                <c:pt idx="349">
                  <c:v>41095</c:v>
                </c:pt>
                <c:pt idx="350">
                  <c:v>41343</c:v>
                </c:pt>
                <c:pt idx="351">
                  <c:v>41315</c:v>
                </c:pt>
                <c:pt idx="352">
                  <c:v>41187</c:v>
                </c:pt>
                <c:pt idx="353">
                  <c:v>41475</c:v>
                </c:pt>
                <c:pt idx="354">
                  <c:v>41368</c:v>
                </c:pt>
                <c:pt idx="355">
                  <c:v>41083</c:v>
                </c:pt>
                <c:pt idx="356">
                  <c:v>41484</c:v>
                </c:pt>
                <c:pt idx="357">
                  <c:v>41536</c:v>
                </c:pt>
                <c:pt idx="358">
                  <c:v>41495</c:v>
                </c:pt>
                <c:pt idx="359">
                  <c:v>41323</c:v>
                </c:pt>
                <c:pt idx="360">
                  <c:v>41250</c:v>
                </c:pt>
                <c:pt idx="361">
                  <c:v>41157</c:v>
                </c:pt>
                <c:pt idx="362">
                  <c:v>41548</c:v>
                </c:pt>
                <c:pt idx="363">
                  <c:v>41405</c:v>
                </c:pt>
                <c:pt idx="364">
                  <c:v>41036</c:v>
                </c:pt>
                <c:pt idx="365">
                  <c:v>41059</c:v>
                </c:pt>
                <c:pt idx="366">
                  <c:v>41314</c:v>
                </c:pt>
                <c:pt idx="367">
                  <c:v>41436</c:v>
                </c:pt>
                <c:pt idx="368">
                  <c:v>41559</c:v>
                </c:pt>
                <c:pt idx="369">
                  <c:v>41342</c:v>
                </c:pt>
                <c:pt idx="370">
                  <c:v>41206</c:v>
                </c:pt>
                <c:pt idx="371">
                  <c:v>41340</c:v>
                </c:pt>
                <c:pt idx="372">
                  <c:v>41071</c:v>
                </c:pt>
                <c:pt idx="373">
                  <c:v>41096</c:v>
                </c:pt>
                <c:pt idx="374">
                  <c:v>41036</c:v>
                </c:pt>
                <c:pt idx="375">
                  <c:v>41462</c:v>
                </c:pt>
                <c:pt idx="376">
                  <c:v>41329</c:v>
                </c:pt>
                <c:pt idx="377">
                  <c:v>41085</c:v>
                </c:pt>
                <c:pt idx="378">
                  <c:v>41511</c:v>
                </c:pt>
                <c:pt idx="379">
                  <c:v>41301</c:v>
                </c:pt>
                <c:pt idx="380">
                  <c:v>41079</c:v>
                </c:pt>
                <c:pt idx="381">
                  <c:v>41145</c:v>
                </c:pt>
                <c:pt idx="382">
                  <c:v>41400</c:v>
                </c:pt>
                <c:pt idx="383">
                  <c:v>41079</c:v>
                </c:pt>
                <c:pt idx="384">
                  <c:v>41476</c:v>
                </c:pt>
                <c:pt idx="385">
                  <c:v>41468</c:v>
                </c:pt>
                <c:pt idx="386">
                  <c:v>41427</c:v>
                </c:pt>
                <c:pt idx="387">
                  <c:v>41097</c:v>
                </c:pt>
                <c:pt idx="388">
                  <c:v>41493</c:v>
                </c:pt>
                <c:pt idx="389">
                  <c:v>41297</c:v>
                </c:pt>
                <c:pt idx="390">
                  <c:v>41272</c:v>
                </c:pt>
                <c:pt idx="391">
                  <c:v>41356</c:v>
                </c:pt>
                <c:pt idx="392">
                  <c:v>41248</c:v>
                </c:pt>
                <c:pt idx="393">
                  <c:v>41238</c:v>
                </c:pt>
                <c:pt idx="394">
                  <c:v>41318</c:v>
                </c:pt>
                <c:pt idx="395">
                  <c:v>41270</c:v>
                </c:pt>
                <c:pt idx="396">
                  <c:v>41217</c:v>
                </c:pt>
                <c:pt idx="397">
                  <c:v>41246</c:v>
                </c:pt>
                <c:pt idx="398">
                  <c:v>41171</c:v>
                </c:pt>
                <c:pt idx="399">
                  <c:v>41294</c:v>
                </c:pt>
                <c:pt idx="400">
                  <c:v>41149</c:v>
                </c:pt>
                <c:pt idx="401">
                  <c:v>41243</c:v>
                </c:pt>
                <c:pt idx="402">
                  <c:v>41271</c:v>
                </c:pt>
                <c:pt idx="403">
                  <c:v>41139</c:v>
                </c:pt>
                <c:pt idx="404">
                  <c:v>41234</c:v>
                </c:pt>
                <c:pt idx="405">
                  <c:v>41137</c:v>
                </c:pt>
                <c:pt idx="406">
                  <c:v>41270</c:v>
                </c:pt>
                <c:pt idx="407">
                  <c:v>41013</c:v>
                </c:pt>
                <c:pt idx="408">
                  <c:v>41443</c:v>
                </c:pt>
                <c:pt idx="409">
                  <c:v>41147</c:v>
                </c:pt>
                <c:pt idx="410">
                  <c:v>41038</c:v>
                </c:pt>
                <c:pt idx="411">
                  <c:v>41138</c:v>
                </c:pt>
                <c:pt idx="412">
                  <c:v>41225</c:v>
                </c:pt>
                <c:pt idx="413">
                  <c:v>41268</c:v>
                </c:pt>
                <c:pt idx="414">
                  <c:v>41267</c:v>
                </c:pt>
                <c:pt idx="415">
                  <c:v>41555</c:v>
                </c:pt>
                <c:pt idx="416">
                  <c:v>41504</c:v>
                </c:pt>
                <c:pt idx="417">
                  <c:v>41140</c:v>
                </c:pt>
                <c:pt idx="418">
                  <c:v>41506</c:v>
                </c:pt>
                <c:pt idx="419">
                  <c:v>41328</c:v>
                </c:pt>
                <c:pt idx="420">
                  <c:v>41020</c:v>
                </c:pt>
                <c:pt idx="421">
                  <c:v>41014</c:v>
                </c:pt>
                <c:pt idx="422">
                  <c:v>41272</c:v>
                </c:pt>
                <c:pt idx="423">
                  <c:v>41008</c:v>
                </c:pt>
                <c:pt idx="424">
                  <c:v>41283</c:v>
                </c:pt>
                <c:pt idx="425">
                  <c:v>41499</c:v>
                </c:pt>
                <c:pt idx="426">
                  <c:v>41244</c:v>
                </c:pt>
                <c:pt idx="427">
                  <c:v>41252</c:v>
                </c:pt>
                <c:pt idx="428">
                  <c:v>41247</c:v>
                </c:pt>
                <c:pt idx="429">
                  <c:v>41324</c:v>
                </c:pt>
                <c:pt idx="430">
                  <c:v>41134</c:v>
                </c:pt>
                <c:pt idx="431">
                  <c:v>41136</c:v>
                </c:pt>
                <c:pt idx="432">
                  <c:v>41135</c:v>
                </c:pt>
                <c:pt idx="433">
                  <c:v>41033</c:v>
                </c:pt>
                <c:pt idx="434">
                  <c:v>41018</c:v>
                </c:pt>
                <c:pt idx="435">
                  <c:v>41335</c:v>
                </c:pt>
                <c:pt idx="436">
                  <c:v>41170</c:v>
                </c:pt>
                <c:pt idx="437">
                  <c:v>41056</c:v>
                </c:pt>
                <c:pt idx="438">
                  <c:v>41227</c:v>
                </c:pt>
                <c:pt idx="439">
                  <c:v>41248</c:v>
                </c:pt>
                <c:pt idx="440">
                  <c:v>41034</c:v>
                </c:pt>
                <c:pt idx="441">
                  <c:v>41027</c:v>
                </c:pt>
                <c:pt idx="442">
                  <c:v>41332</c:v>
                </c:pt>
                <c:pt idx="443">
                  <c:v>41193</c:v>
                </c:pt>
                <c:pt idx="444">
                  <c:v>41498</c:v>
                </c:pt>
                <c:pt idx="445">
                  <c:v>41082</c:v>
                </c:pt>
                <c:pt idx="446">
                  <c:v>41019</c:v>
                </c:pt>
                <c:pt idx="447">
                  <c:v>41031</c:v>
                </c:pt>
                <c:pt idx="448">
                  <c:v>41236</c:v>
                </c:pt>
                <c:pt idx="449">
                  <c:v>41105</c:v>
                </c:pt>
                <c:pt idx="450">
                  <c:v>41279</c:v>
                </c:pt>
                <c:pt idx="451">
                  <c:v>41191</c:v>
                </c:pt>
                <c:pt idx="452">
                  <c:v>41290</c:v>
                </c:pt>
                <c:pt idx="453">
                  <c:v>41203</c:v>
                </c:pt>
                <c:pt idx="454">
                  <c:v>41151</c:v>
                </c:pt>
                <c:pt idx="455">
                  <c:v>41035</c:v>
                </c:pt>
                <c:pt idx="456">
                  <c:v>41029</c:v>
                </c:pt>
                <c:pt idx="457">
                  <c:v>41211</c:v>
                </c:pt>
                <c:pt idx="458">
                  <c:v>41184</c:v>
                </c:pt>
                <c:pt idx="459">
                  <c:v>41235</c:v>
                </c:pt>
                <c:pt idx="460">
                  <c:v>41186</c:v>
                </c:pt>
                <c:pt idx="461">
                  <c:v>41190</c:v>
                </c:pt>
                <c:pt idx="462">
                  <c:v>41194</c:v>
                </c:pt>
                <c:pt idx="463">
                  <c:v>41234</c:v>
                </c:pt>
                <c:pt idx="464">
                  <c:v>41130</c:v>
                </c:pt>
                <c:pt idx="465">
                  <c:v>41322</c:v>
                </c:pt>
                <c:pt idx="466">
                  <c:v>41229</c:v>
                </c:pt>
                <c:pt idx="467">
                  <c:v>41111</c:v>
                </c:pt>
                <c:pt idx="468">
                  <c:v>41213</c:v>
                </c:pt>
                <c:pt idx="469">
                  <c:v>41314</c:v>
                </c:pt>
                <c:pt idx="470">
                  <c:v>41228</c:v>
                </c:pt>
                <c:pt idx="471">
                  <c:v>41262</c:v>
                </c:pt>
                <c:pt idx="472">
                  <c:v>41217</c:v>
                </c:pt>
                <c:pt idx="473">
                  <c:v>41215</c:v>
                </c:pt>
                <c:pt idx="474">
                  <c:v>41253</c:v>
                </c:pt>
                <c:pt idx="475">
                  <c:v>41169</c:v>
                </c:pt>
                <c:pt idx="476">
                  <c:v>41219</c:v>
                </c:pt>
                <c:pt idx="477">
                  <c:v>41177</c:v>
                </c:pt>
                <c:pt idx="478">
                  <c:v>41287</c:v>
                </c:pt>
                <c:pt idx="479">
                  <c:v>41281</c:v>
                </c:pt>
                <c:pt idx="480">
                  <c:v>41141</c:v>
                </c:pt>
                <c:pt idx="481">
                  <c:v>41297</c:v>
                </c:pt>
                <c:pt idx="482">
                  <c:v>41185</c:v>
                </c:pt>
                <c:pt idx="483">
                  <c:v>41176</c:v>
                </c:pt>
                <c:pt idx="484">
                  <c:v>41209</c:v>
                </c:pt>
                <c:pt idx="485">
                  <c:v>41306</c:v>
                </c:pt>
                <c:pt idx="486">
                  <c:v>41015</c:v>
                </c:pt>
                <c:pt idx="487">
                  <c:v>41301</c:v>
                </c:pt>
                <c:pt idx="488">
                  <c:v>41356</c:v>
                </c:pt>
                <c:pt idx="489">
                  <c:v>41273</c:v>
                </c:pt>
                <c:pt idx="490">
                  <c:v>41202</c:v>
                </c:pt>
                <c:pt idx="491">
                  <c:v>41271</c:v>
                </c:pt>
                <c:pt idx="492">
                  <c:v>41240</c:v>
                </c:pt>
                <c:pt idx="493">
                  <c:v>41328</c:v>
                </c:pt>
                <c:pt idx="494">
                  <c:v>41241</c:v>
                </c:pt>
                <c:pt idx="495">
                  <c:v>41030</c:v>
                </c:pt>
                <c:pt idx="496">
                  <c:v>41214</c:v>
                </c:pt>
                <c:pt idx="497">
                  <c:v>41230</c:v>
                </c:pt>
                <c:pt idx="498">
                  <c:v>41225</c:v>
                </c:pt>
                <c:pt idx="499">
                  <c:v>41206</c:v>
                </c:pt>
                <c:pt idx="500">
                  <c:v>41224</c:v>
                </c:pt>
                <c:pt idx="501">
                  <c:v>41239</c:v>
                </c:pt>
                <c:pt idx="502">
                  <c:v>41399</c:v>
                </c:pt>
                <c:pt idx="503">
                  <c:v>41221</c:v>
                </c:pt>
                <c:pt idx="504">
                  <c:v>41335</c:v>
                </c:pt>
                <c:pt idx="505">
                  <c:v>41237</c:v>
                </c:pt>
                <c:pt idx="506">
                  <c:v>41197</c:v>
                </c:pt>
                <c:pt idx="507">
                  <c:v>41200</c:v>
                </c:pt>
                <c:pt idx="508">
                  <c:v>41189</c:v>
                </c:pt>
                <c:pt idx="509">
                  <c:v>41238</c:v>
                </c:pt>
                <c:pt idx="510">
                  <c:v>41226</c:v>
                </c:pt>
                <c:pt idx="511">
                  <c:v>41256</c:v>
                </c:pt>
                <c:pt idx="512">
                  <c:v>41028</c:v>
                </c:pt>
                <c:pt idx="513">
                  <c:v>41231</c:v>
                </c:pt>
                <c:pt idx="514">
                  <c:v>41192</c:v>
                </c:pt>
                <c:pt idx="515">
                  <c:v>41212</c:v>
                </c:pt>
                <c:pt idx="516">
                  <c:v>41198</c:v>
                </c:pt>
                <c:pt idx="517">
                  <c:v>41305</c:v>
                </c:pt>
                <c:pt idx="518">
                  <c:v>41222</c:v>
                </c:pt>
                <c:pt idx="519">
                  <c:v>41242</c:v>
                </c:pt>
                <c:pt idx="520">
                  <c:v>41419</c:v>
                </c:pt>
                <c:pt idx="521">
                  <c:v>41207</c:v>
                </c:pt>
                <c:pt idx="522">
                  <c:v>41086</c:v>
                </c:pt>
                <c:pt idx="523">
                  <c:v>41083</c:v>
                </c:pt>
                <c:pt idx="524">
                  <c:v>41079</c:v>
                </c:pt>
                <c:pt idx="525">
                  <c:v>41078</c:v>
                </c:pt>
                <c:pt idx="526">
                  <c:v>41060</c:v>
                </c:pt>
                <c:pt idx="527">
                  <c:v>41340</c:v>
                </c:pt>
                <c:pt idx="528">
                  <c:v>41276</c:v>
                </c:pt>
                <c:pt idx="529">
                  <c:v>41286</c:v>
                </c:pt>
                <c:pt idx="530">
                  <c:v>41277</c:v>
                </c:pt>
                <c:pt idx="531">
                  <c:v>41232</c:v>
                </c:pt>
                <c:pt idx="532">
                  <c:v>41531</c:v>
                </c:pt>
                <c:pt idx="533">
                  <c:v>41257</c:v>
                </c:pt>
                <c:pt idx="534">
                  <c:v>41261</c:v>
                </c:pt>
                <c:pt idx="535">
                  <c:v>41026</c:v>
                </c:pt>
                <c:pt idx="536">
                  <c:v>41259</c:v>
                </c:pt>
                <c:pt idx="537">
                  <c:v>41199</c:v>
                </c:pt>
                <c:pt idx="538">
                  <c:v>41323</c:v>
                </c:pt>
                <c:pt idx="539">
                  <c:v>41064</c:v>
                </c:pt>
                <c:pt idx="540">
                  <c:v>41342</c:v>
                </c:pt>
                <c:pt idx="541">
                  <c:v>41063</c:v>
                </c:pt>
                <c:pt idx="542">
                  <c:v>41101</c:v>
                </c:pt>
                <c:pt idx="543">
                  <c:v>41092</c:v>
                </c:pt>
                <c:pt idx="544">
                  <c:v>41223</c:v>
                </c:pt>
                <c:pt idx="545">
                  <c:v>41254</c:v>
                </c:pt>
                <c:pt idx="546">
                  <c:v>41343</c:v>
                </c:pt>
                <c:pt idx="547">
                  <c:v>41175</c:v>
                </c:pt>
                <c:pt idx="548">
                  <c:v>41168</c:v>
                </c:pt>
                <c:pt idx="549">
                  <c:v>41077</c:v>
                </c:pt>
                <c:pt idx="550">
                  <c:v>41292</c:v>
                </c:pt>
                <c:pt idx="551">
                  <c:v>41041</c:v>
                </c:pt>
                <c:pt idx="552">
                  <c:v>41233</c:v>
                </c:pt>
                <c:pt idx="553">
                  <c:v>41148</c:v>
                </c:pt>
                <c:pt idx="554">
                  <c:v>41307</c:v>
                </c:pt>
                <c:pt idx="555">
                  <c:v>41352</c:v>
                </c:pt>
                <c:pt idx="556">
                  <c:v>41316</c:v>
                </c:pt>
                <c:pt idx="557">
                  <c:v>41086</c:v>
                </c:pt>
                <c:pt idx="558">
                  <c:v>41299</c:v>
                </c:pt>
                <c:pt idx="559">
                  <c:v>41105</c:v>
                </c:pt>
                <c:pt idx="560">
                  <c:v>41095</c:v>
                </c:pt>
                <c:pt idx="561">
                  <c:v>41094</c:v>
                </c:pt>
                <c:pt idx="562">
                  <c:v>41325</c:v>
                </c:pt>
                <c:pt idx="563">
                  <c:v>41062</c:v>
                </c:pt>
                <c:pt idx="564">
                  <c:v>41218</c:v>
                </c:pt>
                <c:pt idx="565">
                  <c:v>41204</c:v>
                </c:pt>
                <c:pt idx="566">
                  <c:v>41377</c:v>
                </c:pt>
                <c:pt idx="567">
                  <c:v>41315</c:v>
                </c:pt>
                <c:pt idx="568">
                  <c:v>41152</c:v>
                </c:pt>
                <c:pt idx="569">
                  <c:v>41075</c:v>
                </c:pt>
                <c:pt idx="570">
                  <c:v>41143</c:v>
                </c:pt>
                <c:pt idx="571">
                  <c:v>41336</c:v>
                </c:pt>
                <c:pt idx="572">
                  <c:v>41201</c:v>
                </c:pt>
                <c:pt idx="573">
                  <c:v>41379</c:v>
                </c:pt>
                <c:pt idx="574">
                  <c:v>41009</c:v>
                </c:pt>
                <c:pt idx="575">
                  <c:v>41326</c:v>
                </c:pt>
                <c:pt idx="576">
                  <c:v>41412</c:v>
                </c:pt>
                <c:pt idx="577">
                  <c:v>41440</c:v>
                </c:pt>
                <c:pt idx="578">
                  <c:v>41334</c:v>
                </c:pt>
                <c:pt idx="579">
                  <c:v>41476</c:v>
                </c:pt>
                <c:pt idx="580">
                  <c:v>41124</c:v>
                </c:pt>
                <c:pt idx="581">
                  <c:v>41371</c:v>
                </c:pt>
                <c:pt idx="582">
                  <c:v>41332</c:v>
                </c:pt>
                <c:pt idx="583">
                  <c:v>41399</c:v>
                </c:pt>
                <c:pt idx="584">
                  <c:v>41132</c:v>
                </c:pt>
                <c:pt idx="585">
                  <c:v>41468</c:v>
                </c:pt>
                <c:pt idx="586">
                  <c:v>41436</c:v>
                </c:pt>
                <c:pt idx="587">
                  <c:v>41012</c:v>
                </c:pt>
                <c:pt idx="588">
                  <c:v>41350</c:v>
                </c:pt>
                <c:pt idx="589">
                  <c:v>41032</c:v>
                </c:pt>
                <c:pt idx="590">
                  <c:v>41234</c:v>
                </c:pt>
                <c:pt idx="591">
                  <c:v>41478</c:v>
                </c:pt>
                <c:pt idx="592">
                  <c:v>41131</c:v>
                </c:pt>
                <c:pt idx="593">
                  <c:v>41393</c:v>
                </c:pt>
                <c:pt idx="594">
                  <c:v>41055</c:v>
                </c:pt>
                <c:pt idx="595">
                  <c:v>41370</c:v>
                </c:pt>
                <c:pt idx="596">
                  <c:v>41357</c:v>
                </c:pt>
                <c:pt idx="597">
                  <c:v>41097</c:v>
                </c:pt>
                <c:pt idx="598">
                  <c:v>41103</c:v>
                </c:pt>
                <c:pt idx="599">
                  <c:v>41220</c:v>
                </c:pt>
                <c:pt idx="600">
                  <c:v>41486</c:v>
                </c:pt>
                <c:pt idx="601">
                  <c:v>41497</c:v>
                </c:pt>
                <c:pt idx="602">
                  <c:v>41511</c:v>
                </c:pt>
                <c:pt idx="603">
                  <c:v>41308</c:v>
                </c:pt>
                <c:pt idx="604">
                  <c:v>41294</c:v>
                </c:pt>
                <c:pt idx="605">
                  <c:v>41490</c:v>
                </c:pt>
                <c:pt idx="606">
                  <c:v>41530</c:v>
                </c:pt>
                <c:pt idx="607">
                  <c:v>41437</c:v>
                </c:pt>
                <c:pt idx="608">
                  <c:v>41513</c:v>
                </c:pt>
                <c:pt idx="609">
                  <c:v>41488</c:v>
                </c:pt>
                <c:pt idx="610">
                  <c:v>41526</c:v>
                </c:pt>
                <c:pt idx="611">
                  <c:v>41412</c:v>
                </c:pt>
                <c:pt idx="612">
                  <c:v>41421</c:v>
                </c:pt>
                <c:pt idx="613">
                  <c:v>41481</c:v>
                </c:pt>
                <c:pt idx="614">
                  <c:v>41495</c:v>
                </c:pt>
                <c:pt idx="615">
                  <c:v>41428</c:v>
                </c:pt>
                <c:pt idx="616">
                  <c:v>41474</c:v>
                </c:pt>
                <c:pt idx="617">
                  <c:v>41303</c:v>
                </c:pt>
                <c:pt idx="618">
                  <c:v>41439</c:v>
                </c:pt>
                <c:pt idx="619">
                  <c:v>41501</c:v>
                </c:pt>
                <c:pt idx="620">
                  <c:v>41441</c:v>
                </c:pt>
                <c:pt idx="621">
                  <c:v>41503</c:v>
                </c:pt>
                <c:pt idx="622">
                  <c:v>41484</c:v>
                </c:pt>
                <c:pt idx="623">
                  <c:v>41394</c:v>
                </c:pt>
                <c:pt idx="624">
                  <c:v>41532</c:v>
                </c:pt>
                <c:pt idx="625">
                  <c:v>41472</c:v>
                </c:pt>
                <c:pt idx="626">
                  <c:v>41046</c:v>
                </c:pt>
                <c:pt idx="627">
                  <c:v>41516</c:v>
                </c:pt>
                <c:pt idx="628">
                  <c:v>41438</c:v>
                </c:pt>
                <c:pt idx="629">
                  <c:v>41413</c:v>
                </c:pt>
                <c:pt idx="630">
                  <c:v>41509</c:v>
                </c:pt>
                <c:pt idx="631">
                  <c:v>41528</c:v>
                </c:pt>
                <c:pt idx="632">
                  <c:v>41548</c:v>
                </c:pt>
                <c:pt idx="633">
                  <c:v>41084</c:v>
                </c:pt>
                <c:pt idx="634">
                  <c:v>41499</c:v>
                </c:pt>
                <c:pt idx="635">
                  <c:v>41518</c:v>
                </c:pt>
                <c:pt idx="636">
                  <c:v>41534</c:v>
                </c:pt>
                <c:pt idx="637">
                  <c:v>41133</c:v>
                </c:pt>
                <c:pt idx="638">
                  <c:v>41524</c:v>
                </c:pt>
                <c:pt idx="639">
                  <c:v>41426</c:v>
                </c:pt>
                <c:pt idx="640">
                  <c:v>41506</c:v>
                </c:pt>
                <c:pt idx="641">
                  <c:v>41108</c:v>
                </c:pt>
                <c:pt idx="642">
                  <c:v>41110</c:v>
                </c:pt>
                <c:pt idx="643">
                  <c:v>41322</c:v>
                </c:pt>
                <c:pt idx="644">
                  <c:v>41493</c:v>
                </c:pt>
                <c:pt idx="645">
                  <c:v>41208</c:v>
                </c:pt>
                <c:pt idx="646">
                  <c:v>41158</c:v>
                </c:pt>
                <c:pt idx="647">
                  <c:v>41329</c:v>
                </c:pt>
                <c:pt idx="648">
                  <c:v>41300</c:v>
                </c:pt>
                <c:pt idx="649">
                  <c:v>41294</c:v>
                </c:pt>
                <c:pt idx="650">
                  <c:v>41017</c:v>
                </c:pt>
                <c:pt idx="651">
                  <c:v>41255</c:v>
                </c:pt>
                <c:pt idx="652">
                  <c:v>41010</c:v>
                </c:pt>
                <c:pt idx="653">
                  <c:v>41093</c:v>
                </c:pt>
                <c:pt idx="654">
                  <c:v>41406</c:v>
                </c:pt>
                <c:pt idx="655">
                  <c:v>41076</c:v>
                </c:pt>
                <c:pt idx="656">
                  <c:v>41205</c:v>
                </c:pt>
                <c:pt idx="657">
                  <c:v>41444</c:v>
                </c:pt>
                <c:pt idx="658">
                  <c:v>41209</c:v>
                </c:pt>
                <c:pt idx="659">
                  <c:v>41259</c:v>
                </c:pt>
                <c:pt idx="660">
                  <c:v>41543</c:v>
                </c:pt>
                <c:pt idx="661">
                  <c:v>41405</c:v>
                </c:pt>
                <c:pt idx="662">
                  <c:v>41359</c:v>
                </c:pt>
                <c:pt idx="663">
                  <c:v>41120</c:v>
                </c:pt>
                <c:pt idx="664">
                  <c:v>41317</c:v>
                </c:pt>
                <c:pt idx="665">
                  <c:v>41391</c:v>
                </c:pt>
                <c:pt idx="666">
                  <c:v>41264</c:v>
                </c:pt>
                <c:pt idx="667">
                  <c:v>41333</c:v>
                </c:pt>
                <c:pt idx="668">
                  <c:v>41440</c:v>
                </c:pt>
                <c:pt idx="669">
                  <c:v>41269</c:v>
                </c:pt>
                <c:pt idx="670">
                  <c:v>41174</c:v>
                </c:pt>
                <c:pt idx="671">
                  <c:v>41091</c:v>
                </c:pt>
                <c:pt idx="672">
                  <c:v>41101</c:v>
                </c:pt>
                <c:pt idx="673">
                  <c:v>41101</c:v>
                </c:pt>
                <c:pt idx="674">
                  <c:v>41560</c:v>
                </c:pt>
                <c:pt idx="675">
                  <c:v>41331</c:v>
                </c:pt>
                <c:pt idx="676">
                  <c:v>41311</c:v>
                </c:pt>
                <c:pt idx="677">
                  <c:v>41234</c:v>
                </c:pt>
                <c:pt idx="678">
                  <c:v>41220</c:v>
                </c:pt>
                <c:pt idx="679">
                  <c:v>41309</c:v>
                </c:pt>
                <c:pt idx="680">
                  <c:v>41520</c:v>
                </c:pt>
                <c:pt idx="681">
                  <c:v>41321</c:v>
                </c:pt>
                <c:pt idx="682">
                  <c:v>41539</c:v>
                </c:pt>
                <c:pt idx="683">
                  <c:v>41184</c:v>
                </c:pt>
                <c:pt idx="684">
                  <c:v>41285</c:v>
                </c:pt>
                <c:pt idx="685">
                  <c:v>41420</c:v>
                </c:pt>
                <c:pt idx="686">
                  <c:v>41071</c:v>
                </c:pt>
                <c:pt idx="687">
                  <c:v>41344</c:v>
                </c:pt>
                <c:pt idx="688">
                  <c:v>41337</c:v>
                </c:pt>
              </c:numCache>
            </c:numRef>
          </c:cat>
          <c:val>
            <c:numRef>
              <c:f>'Bike Ride History'!$G$2:$G$690</c:f>
              <c:numCache>
                <c:formatCode>_(* #,##0.0_);_(* \(#,##0.0\);_(* "-"??_);_(@_)</c:formatCode>
                <c:ptCount val="689"/>
                <c:pt idx="0">
                  <c:v>19.805</c:v>
                </c:pt>
                <c:pt idx="1">
                  <c:v>16.7898</c:v>
                </c:pt>
                <c:pt idx="2">
                  <c:v>16.4587</c:v>
                </c:pt>
                <c:pt idx="3">
                  <c:v>15.610200000000001</c:v>
                </c:pt>
                <c:pt idx="4">
                  <c:v>15.486800000000001</c:v>
                </c:pt>
                <c:pt idx="5">
                  <c:v>15.796799999999999</c:v>
                </c:pt>
                <c:pt idx="6">
                  <c:v>15.069000000000001</c:v>
                </c:pt>
                <c:pt idx="7">
                  <c:v>15.1707</c:v>
                </c:pt>
                <c:pt idx="8">
                  <c:v>10.480600000000001</c:v>
                </c:pt>
                <c:pt idx="9">
                  <c:v>15.8896</c:v>
                </c:pt>
                <c:pt idx="10">
                  <c:v>16.9285</c:v>
                </c:pt>
                <c:pt idx="11">
                  <c:v>12.9376</c:v>
                </c:pt>
                <c:pt idx="12">
                  <c:v>14.9588</c:v>
                </c:pt>
                <c:pt idx="13">
                  <c:v>15.2859</c:v>
                </c:pt>
                <c:pt idx="14">
                  <c:v>12.669600000000001</c:v>
                </c:pt>
                <c:pt idx="15">
                  <c:v>10.026400000000001</c:v>
                </c:pt>
                <c:pt idx="16">
                  <c:v>18.319600000000001</c:v>
                </c:pt>
                <c:pt idx="17">
                  <c:v>8.2003599999999999</c:v>
                </c:pt>
                <c:pt idx="18">
                  <c:v>12.617000000000001</c:v>
                </c:pt>
                <c:pt idx="19">
                  <c:v>9.8956900000000001</c:v>
                </c:pt>
                <c:pt idx="20">
                  <c:v>10.2407</c:v>
                </c:pt>
                <c:pt idx="21">
                  <c:v>15.4451</c:v>
                </c:pt>
                <c:pt idx="22">
                  <c:v>17.369599999999998</c:v>
                </c:pt>
                <c:pt idx="23">
                  <c:v>19.808199999999999</c:v>
                </c:pt>
                <c:pt idx="24">
                  <c:v>15.8598</c:v>
                </c:pt>
                <c:pt idx="25">
                  <c:v>16.156700000000001</c:v>
                </c:pt>
                <c:pt idx="26">
                  <c:v>15.2227</c:v>
                </c:pt>
                <c:pt idx="27">
                  <c:v>16.9971</c:v>
                </c:pt>
                <c:pt idx="28">
                  <c:v>15.7758</c:v>
                </c:pt>
                <c:pt idx="29">
                  <c:v>12.7887</c:v>
                </c:pt>
                <c:pt idx="30">
                  <c:v>12.8018</c:v>
                </c:pt>
                <c:pt idx="31">
                  <c:v>18.311699999999998</c:v>
                </c:pt>
                <c:pt idx="32">
                  <c:v>13.63</c:v>
                </c:pt>
                <c:pt idx="33">
                  <c:v>17.417300000000001</c:v>
                </c:pt>
                <c:pt idx="34">
                  <c:v>10.9457</c:v>
                </c:pt>
                <c:pt idx="35">
                  <c:v>9.0411000000000001</c:v>
                </c:pt>
                <c:pt idx="36">
                  <c:v>8.9499700000000004</c:v>
                </c:pt>
                <c:pt idx="37">
                  <c:v>16.0228</c:v>
                </c:pt>
                <c:pt idx="38">
                  <c:v>17.9251</c:v>
                </c:pt>
                <c:pt idx="39">
                  <c:v>15.431800000000001</c:v>
                </c:pt>
                <c:pt idx="40">
                  <c:v>11.4864</c:v>
                </c:pt>
                <c:pt idx="41">
                  <c:v>12.8089</c:v>
                </c:pt>
                <c:pt idx="42">
                  <c:v>11.9473</c:v>
                </c:pt>
                <c:pt idx="43">
                  <c:v>14.7902</c:v>
                </c:pt>
                <c:pt idx="44">
                  <c:v>17.164100000000001</c:v>
                </c:pt>
                <c:pt idx="45">
                  <c:v>14.6592</c:v>
                </c:pt>
                <c:pt idx="46">
                  <c:v>17.629000000000001</c:v>
                </c:pt>
                <c:pt idx="47">
                  <c:v>12.509600000000001</c:v>
                </c:pt>
                <c:pt idx="48">
                  <c:v>15.808199999999999</c:v>
                </c:pt>
                <c:pt idx="49">
                  <c:v>17.771100000000001</c:v>
                </c:pt>
                <c:pt idx="50">
                  <c:v>12.0366</c:v>
                </c:pt>
                <c:pt idx="51">
                  <c:v>14.323600000000001</c:v>
                </c:pt>
                <c:pt idx="52">
                  <c:v>17.869900000000001</c:v>
                </c:pt>
                <c:pt idx="53">
                  <c:v>11.327299999999999</c:v>
                </c:pt>
                <c:pt idx="54">
                  <c:v>14.2624</c:v>
                </c:pt>
                <c:pt idx="55">
                  <c:v>17.947800000000001</c:v>
                </c:pt>
                <c:pt idx="56">
                  <c:v>16.9145</c:v>
                </c:pt>
                <c:pt idx="57">
                  <c:v>17.987300000000001</c:v>
                </c:pt>
                <c:pt idx="58">
                  <c:v>18.195900000000002</c:v>
                </c:pt>
                <c:pt idx="59">
                  <c:v>11.068300000000001</c:v>
                </c:pt>
                <c:pt idx="60">
                  <c:v>15.25</c:v>
                </c:pt>
                <c:pt idx="61">
                  <c:v>17.744</c:v>
                </c:pt>
                <c:pt idx="62">
                  <c:v>18.061399999999999</c:v>
                </c:pt>
                <c:pt idx="63">
                  <c:v>10.9254</c:v>
                </c:pt>
                <c:pt idx="64">
                  <c:v>11.1417</c:v>
                </c:pt>
                <c:pt idx="65">
                  <c:v>16.541</c:v>
                </c:pt>
                <c:pt idx="66">
                  <c:v>18.176400000000001</c:v>
                </c:pt>
                <c:pt idx="67">
                  <c:v>16.055399999999999</c:v>
                </c:pt>
                <c:pt idx="68">
                  <c:v>7.2518799999999999</c:v>
                </c:pt>
                <c:pt idx="69">
                  <c:v>9.5762099999999997</c:v>
                </c:pt>
                <c:pt idx="70">
                  <c:v>11.1097</c:v>
                </c:pt>
                <c:pt idx="71">
                  <c:v>14.4269</c:v>
                </c:pt>
                <c:pt idx="72">
                  <c:v>17.086200000000002</c:v>
                </c:pt>
                <c:pt idx="73">
                  <c:v>15.6089</c:v>
                </c:pt>
                <c:pt idx="74">
                  <c:v>12.2714</c:v>
                </c:pt>
                <c:pt idx="75">
                  <c:v>16.717300000000002</c:v>
                </c:pt>
                <c:pt idx="76">
                  <c:v>6.4477700000000002</c:v>
                </c:pt>
                <c:pt idx="77">
                  <c:v>15.636699999999999</c:v>
                </c:pt>
                <c:pt idx="78">
                  <c:v>10.0046</c:v>
                </c:pt>
                <c:pt idx="79">
                  <c:v>9.7398100000000003</c:v>
                </c:pt>
                <c:pt idx="80">
                  <c:v>14.848699999999999</c:v>
                </c:pt>
                <c:pt idx="81">
                  <c:v>10.369300000000001</c:v>
                </c:pt>
                <c:pt idx="82">
                  <c:v>10.545500000000001</c:v>
                </c:pt>
                <c:pt idx="83">
                  <c:v>14.769299999999999</c:v>
                </c:pt>
                <c:pt idx="84">
                  <c:v>14.8805</c:v>
                </c:pt>
                <c:pt idx="85">
                  <c:v>16.34</c:v>
                </c:pt>
                <c:pt idx="86">
                  <c:v>17.0884</c:v>
                </c:pt>
                <c:pt idx="87">
                  <c:v>12.739100000000001</c:v>
                </c:pt>
                <c:pt idx="88">
                  <c:v>14.712</c:v>
                </c:pt>
                <c:pt idx="89">
                  <c:v>12.6999</c:v>
                </c:pt>
                <c:pt idx="90">
                  <c:v>17.622199999999999</c:v>
                </c:pt>
                <c:pt idx="91">
                  <c:v>18.307500000000001</c:v>
                </c:pt>
                <c:pt idx="92">
                  <c:v>17.740600000000001</c:v>
                </c:pt>
                <c:pt idx="93">
                  <c:v>17.331499999999998</c:v>
                </c:pt>
                <c:pt idx="94">
                  <c:v>10.8217</c:v>
                </c:pt>
                <c:pt idx="95">
                  <c:v>15.455</c:v>
                </c:pt>
                <c:pt idx="96">
                  <c:v>18.1249</c:v>
                </c:pt>
                <c:pt idx="97">
                  <c:v>10.241</c:v>
                </c:pt>
                <c:pt idx="98">
                  <c:v>14.3864</c:v>
                </c:pt>
                <c:pt idx="99">
                  <c:v>10.238899999999999</c:v>
                </c:pt>
                <c:pt idx="100">
                  <c:v>14.627700000000001</c:v>
                </c:pt>
                <c:pt idx="101">
                  <c:v>7.9192299999999998</c:v>
                </c:pt>
                <c:pt idx="102">
                  <c:v>14.455</c:v>
                </c:pt>
                <c:pt idx="103">
                  <c:v>15.132</c:v>
                </c:pt>
                <c:pt idx="104">
                  <c:v>8.7745300000000004</c:v>
                </c:pt>
                <c:pt idx="105">
                  <c:v>15.1532</c:v>
                </c:pt>
                <c:pt idx="106">
                  <c:v>15.160600000000001</c:v>
                </c:pt>
                <c:pt idx="107">
                  <c:v>15.755699999999999</c:v>
                </c:pt>
                <c:pt idx="108">
                  <c:v>13.2148</c:v>
                </c:pt>
                <c:pt idx="109">
                  <c:v>16.192399999999999</c:v>
                </c:pt>
                <c:pt idx="110">
                  <c:v>8</c:v>
                </c:pt>
                <c:pt idx="111">
                  <c:v>15.009499999999999</c:v>
                </c:pt>
                <c:pt idx="112">
                  <c:v>15.2332</c:v>
                </c:pt>
                <c:pt idx="113">
                  <c:v>0</c:v>
                </c:pt>
                <c:pt idx="114">
                  <c:v>15.2874</c:v>
                </c:pt>
                <c:pt idx="115">
                  <c:v>14.498200000000001</c:v>
                </c:pt>
                <c:pt idx="116">
                  <c:v>15.397</c:v>
                </c:pt>
                <c:pt idx="117">
                  <c:v>15.221399999999999</c:v>
                </c:pt>
                <c:pt idx="118">
                  <c:v>12.508800000000001</c:v>
                </c:pt>
                <c:pt idx="119">
                  <c:v>11.3589</c:v>
                </c:pt>
                <c:pt idx="120">
                  <c:v>15.1084</c:v>
                </c:pt>
                <c:pt idx="121">
                  <c:v>15.742699999999999</c:v>
                </c:pt>
                <c:pt idx="122">
                  <c:v>15.585100000000001</c:v>
                </c:pt>
                <c:pt idx="123">
                  <c:v>15.196899999999999</c:v>
                </c:pt>
                <c:pt idx="124">
                  <c:v>13.044600000000001</c:v>
                </c:pt>
                <c:pt idx="125">
                  <c:v>12.980700000000001</c:v>
                </c:pt>
                <c:pt idx="126">
                  <c:v>12.814500000000001</c:v>
                </c:pt>
                <c:pt idx="127">
                  <c:v>15.2318</c:v>
                </c:pt>
                <c:pt idx="128">
                  <c:v>15.7379</c:v>
                </c:pt>
                <c:pt idx="129">
                  <c:v>18.067399999999999</c:v>
                </c:pt>
                <c:pt idx="130">
                  <c:v>14.5547</c:v>
                </c:pt>
                <c:pt idx="131">
                  <c:v>8.5714299999999994</c:v>
                </c:pt>
                <c:pt idx="132">
                  <c:v>16.9739</c:v>
                </c:pt>
                <c:pt idx="133">
                  <c:v>14.870900000000001</c:v>
                </c:pt>
                <c:pt idx="134">
                  <c:v>14.9917</c:v>
                </c:pt>
                <c:pt idx="135">
                  <c:v>13.503399999999999</c:v>
                </c:pt>
                <c:pt idx="136">
                  <c:v>13.9321</c:v>
                </c:pt>
                <c:pt idx="137">
                  <c:v>16.347200000000001</c:v>
                </c:pt>
                <c:pt idx="138">
                  <c:v>13.358000000000001</c:v>
                </c:pt>
                <c:pt idx="139">
                  <c:v>14.2639</c:v>
                </c:pt>
                <c:pt idx="140">
                  <c:v>14.783899999999999</c:v>
                </c:pt>
                <c:pt idx="141">
                  <c:v>16.529</c:v>
                </c:pt>
                <c:pt idx="142">
                  <c:v>14.1683</c:v>
                </c:pt>
                <c:pt idx="143">
                  <c:v>13.572900000000001</c:v>
                </c:pt>
                <c:pt idx="144">
                  <c:v>0.813666</c:v>
                </c:pt>
                <c:pt idx="145">
                  <c:v>14.712</c:v>
                </c:pt>
                <c:pt idx="146">
                  <c:v>14.4315</c:v>
                </c:pt>
                <c:pt idx="147">
                  <c:v>14.2555</c:v>
                </c:pt>
                <c:pt idx="148">
                  <c:v>14.1492</c:v>
                </c:pt>
                <c:pt idx="149">
                  <c:v>15.9222</c:v>
                </c:pt>
                <c:pt idx="150">
                  <c:v>14.8719</c:v>
                </c:pt>
                <c:pt idx="151">
                  <c:v>14.6226</c:v>
                </c:pt>
                <c:pt idx="152">
                  <c:v>14.9756</c:v>
                </c:pt>
                <c:pt idx="153">
                  <c:v>14.881500000000001</c:v>
                </c:pt>
                <c:pt idx="154">
                  <c:v>13.565200000000001</c:v>
                </c:pt>
                <c:pt idx="155">
                  <c:v>14.9328</c:v>
                </c:pt>
                <c:pt idx="156">
                  <c:v>15.217700000000001</c:v>
                </c:pt>
                <c:pt idx="157">
                  <c:v>14.9969</c:v>
                </c:pt>
                <c:pt idx="158">
                  <c:v>15.4931</c:v>
                </c:pt>
                <c:pt idx="159">
                  <c:v>14.8127</c:v>
                </c:pt>
                <c:pt idx="160">
                  <c:v>14.390499999999999</c:v>
                </c:pt>
                <c:pt idx="161">
                  <c:v>13.4085</c:v>
                </c:pt>
                <c:pt idx="162">
                  <c:v>8.1787100000000006</c:v>
                </c:pt>
                <c:pt idx="163">
                  <c:v>14.0503</c:v>
                </c:pt>
                <c:pt idx="164">
                  <c:v>8.9569600000000005</c:v>
                </c:pt>
                <c:pt idx="165">
                  <c:v>8.1714300000000009</c:v>
                </c:pt>
                <c:pt idx="166">
                  <c:v>13.724299999999999</c:v>
                </c:pt>
                <c:pt idx="167">
                  <c:v>17.669499999999999</c:v>
                </c:pt>
                <c:pt idx="168">
                  <c:v>12.434799999999999</c:v>
                </c:pt>
                <c:pt idx="169">
                  <c:v>15.5259</c:v>
                </c:pt>
                <c:pt idx="170">
                  <c:v>13.627599999999999</c:v>
                </c:pt>
                <c:pt idx="171">
                  <c:v>15.030099999999999</c:v>
                </c:pt>
                <c:pt idx="172">
                  <c:v>15.5444</c:v>
                </c:pt>
                <c:pt idx="173">
                  <c:v>15.1091</c:v>
                </c:pt>
                <c:pt idx="174">
                  <c:v>9.6682400000000008</c:v>
                </c:pt>
                <c:pt idx="175">
                  <c:v>12</c:v>
                </c:pt>
                <c:pt idx="176">
                  <c:v>13.6922</c:v>
                </c:pt>
                <c:pt idx="177">
                  <c:v>14.2142</c:v>
                </c:pt>
                <c:pt idx="178">
                  <c:v>16.115400000000001</c:v>
                </c:pt>
                <c:pt idx="179">
                  <c:v>12.059100000000001</c:v>
                </c:pt>
                <c:pt idx="180">
                  <c:v>16.036300000000001</c:v>
                </c:pt>
                <c:pt idx="181">
                  <c:v>15.1753</c:v>
                </c:pt>
                <c:pt idx="182">
                  <c:v>12.9755</c:v>
                </c:pt>
                <c:pt idx="183">
                  <c:v>8.3680099999999999</c:v>
                </c:pt>
                <c:pt idx="184">
                  <c:v>14.141500000000001</c:v>
                </c:pt>
                <c:pt idx="185">
                  <c:v>13.946400000000001</c:v>
                </c:pt>
                <c:pt idx="186">
                  <c:v>14.123200000000001</c:v>
                </c:pt>
                <c:pt idx="187">
                  <c:v>13.7544</c:v>
                </c:pt>
                <c:pt idx="188">
                  <c:v>13.3468</c:v>
                </c:pt>
                <c:pt idx="189">
                  <c:v>12.282500000000001</c:v>
                </c:pt>
                <c:pt idx="190">
                  <c:v>14.0801</c:v>
                </c:pt>
                <c:pt idx="191">
                  <c:v>14.539300000000001</c:v>
                </c:pt>
                <c:pt idx="192">
                  <c:v>12.817</c:v>
                </c:pt>
                <c:pt idx="193">
                  <c:v>12.189299999999999</c:v>
                </c:pt>
                <c:pt idx="194">
                  <c:v>16.765999999999998</c:v>
                </c:pt>
                <c:pt idx="195">
                  <c:v>13.894299999999999</c:v>
                </c:pt>
                <c:pt idx="196">
                  <c:v>15.1313</c:v>
                </c:pt>
                <c:pt idx="197">
                  <c:v>9.4012799999999999</c:v>
                </c:pt>
                <c:pt idx="198">
                  <c:v>13</c:v>
                </c:pt>
                <c:pt idx="199">
                  <c:v>9.3463999999999992</c:v>
                </c:pt>
                <c:pt idx="200">
                  <c:v>9.8431700000000006</c:v>
                </c:pt>
                <c:pt idx="201">
                  <c:v>14.463200000000001</c:v>
                </c:pt>
                <c:pt idx="202">
                  <c:v>14.804500000000001</c:v>
                </c:pt>
                <c:pt idx="203">
                  <c:v>9.8253299999999992</c:v>
                </c:pt>
                <c:pt idx="204">
                  <c:v>15.3002</c:v>
                </c:pt>
                <c:pt idx="205">
                  <c:v>12.9894</c:v>
                </c:pt>
                <c:pt idx="206">
                  <c:v>14.481400000000001</c:v>
                </c:pt>
                <c:pt idx="207">
                  <c:v>13.3698</c:v>
                </c:pt>
                <c:pt idx="208">
                  <c:v>12.457100000000001</c:v>
                </c:pt>
                <c:pt idx="209">
                  <c:v>10.944699999999999</c:v>
                </c:pt>
                <c:pt idx="210">
                  <c:v>12.1351</c:v>
                </c:pt>
                <c:pt idx="211">
                  <c:v>11.345599999999999</c:v>
                </c:pt>
                <c:pt idx="212">
                  <c:v>14.038</c:v>
                </c:pt>
                <c:pt idx="213">
                  <c:v>12.478400000000001</c:v>
                </c:pt>
                <c:pt idx="214">
                  <c:v>14.304</c:v>
                </c:pt>
                <c:pt idx="215">
                  <c:v>12.8521</c:v>
                </c:pt>
                <c:pt idx="216">
                  <c:v>12.4297</c:v>
                </c:pt>
                <c:pt idx="217">
                  <c:v>11.942600000000001</c:v>
                </c:pt>
                <c:pt idx="218">
                  <c:v>14.064399999999999</c:v>
                </c:pt>
                <c:pt idx="219">
                  <c:v>7.7890800000000002</c:v>
                </c:pt>
                <c:pt idx="220">
                  <c:v>6.2121199999999996</c:v>
                </c:pt>
                <c:pt idx="221">
                  <c:v>10.8164</c:v>
                </c:pt>
                <c:pt idx="222">
                  <c:v>14.6714</c:v>
                </c:pt>
                <c:pt idx="223">
                  <c:v>15.6435</c:v>
                </c:pt>
                <c:pt idx="224">
                  <c:v>15.054</c:v>
                </c:pt>
                <c:pt idx="225">
                  <c:v>12.6471</c:v>
                </c:pt>
                <c:pt idx="226">
                  <c:v>13.3443</c:v>
                </c:pt>
                <c:pt idx="227">
                  <c:v>14.8612</c:v>
                </c:pt>
                <c:pt idx="228">
                  <c:v>13.1135</c:v>
                </c:pt>
                <c:pt idx="229">
                  <c:v>8.81752</c:v>
                </c:pt>
                <c:pt idx="230">
                  <c:v>14.4619</c:v>
                </c:pt>
                <c:pt idx="231">
                  <c:v>18.940899999999999</c:v>
                </c:pt>
                <c:pt idx="232">
                  <c:v>15.921099999999999</c:v>
                </c:pt>
                <c:pt idx="233">
                  <c:v>13.1662</c:v>
                </c:pt>
                <c:pt idx="234">
                  <c:v>11.3514</c:v>
                </c:pt>
                <c:pt idx="235">
                  <c:v>13.0876</c:v>
                </c:pt>
                <c:pt idx="236">
                  <c:v>14.421200000000001</c:v>
                </c:pt>
                <c:pt idx="237">
                  <c:v>6.2514500000000002</c:v>
                </c:pt>
                <c:pt idx="238">
                  <c:v>9.3877299999999995</c:v>
                </c:pt>
                <c:pt idx="239">
                  <c:v>14.5123</c:v>
                </c:pt>
                <c:pt idx="240">
                  <c:v>14.980399999999999</c:v>
                </c:pt>
                <c:pt idx="241">
                  <c:v>12.738300000000001</c:v>
                </c:pt>
                <c:pt idx="242">
                  <c:v>15.1341</c:v>
                </c:pt>
                <c:pt idx="243">
                  <c:v>13.9529</c:v>
                </c:pt>
                <c:pt idx="244">
                  <c:v>11.051399999999999</c:v>
                </c:pt>
                <c:pt idx="245">
                  <c:v>11.829000000000001</c:v>
                </c:pt>
                <c:pt idx="246">
                  <c:v>10.886900000000001</c:v>
                </c:pt>
                <c:pt idx="247">
                  <c:v>13.3161</c:v>
                </c:pt>
                <c:pt idx="248">
                  <c:v>10.5237</c:v>
                </c:pt>
                <c:pt idx="249">
                  <c:v>17.815899999999999</c:v>
                </c:pt>
                <c:pt idx="250">
                  <c:v>10.238899999999999</c:v>
                </c:pt>
                <c:pt idx="251">
                  <c:v>11.8522</c:v>
                </c:pt>
                <c:pt idx="252">
                  <c:v>17.838100000000001</c:v>
                </c:pt>
                <c:pt idx="253">
                  <c:v>11.881399999999999</c:v>
                </c:pt>
                <c:pt idx="254">
                  <c:v>12.453900000000001</c:v>
                </c:pt>
                <c:pt idx="255">
                  <c:v>17.4328</c:v>
                </c:pt>
                <c:pt idx="256">
                  <c:v>12.1165</c:v>
                </c:pt>
                <c:pt idx="257">
                  <c:v>12.541600000000001</c:v>
                </c:pt>
                <c:pt idx="258">
                  <c:v>13.488</c:v>
                </c:pt>
                <c:pt idx="259">
                  <c:v>12.460800000000001</c:v>
                </c:pt>
                <c:pt idx="260">
                  <c:v>14.431900000000001</c:v>
                </c:pt>
                <c:pt idx="261">
                  <c:v>11.7841</c:v>
                </c:pt>
                <c:pt idx="262">
                  <c:v>11.7514</c:v>
                </c:pt>
                <c:pt idx="263">
                  <c:v>14.8345</c:v>
                </c:pt>
                <c:pt idx="264">
                  <c:v>10.031599999999999</c:v>
                </c:pt>
                <c:pt idx="265">
                  <c:v>13.594900000000001</c:v>
                </c:pt>
                <c:pt idx="266">
                  <c:v>13.818899999999999</c:v>
                </c:pt>
                <c:pt idx="267">
                  <c:v>8.7874300000000005</c:v>
                </c:pt>
                <c:pt idx="268">
                  <c:v>14.0898</c:v>
                </c:pt>
                <c:pt idx="269">
                  <c:v>15.206099999999999</c:v>
                </c:pt>
                <c:pt idx="270">
                  <c:v>11.345599999999999</c:v>
                </c:pt>
                <c:pt idx="271">
                  <c:v>17.5002</c:v>
                </c:pt>
                <c:pt idx="272">
                  <c:v>13.077</c:v>
                </c:pt>
                <c:pt idx="273">
                  <c:v>14.4596</c:v>
                </c:pt>
                <c:pt idx="274">
                  <c:v>13.539899999999999</c:v>
                </c:pt>
                <c:pt idx="275">
                  <c:v>12.1653</c:v>
                </c:pt>
                <c:pt idx="276">
                  <c:v>10.7913</c:v>
                </c:pt>
                <c:pt idx="277">
                  <c:v>14.2186</c:v>
                </c:pt>
                <c:pt idx="278">
                  <c:v>9.4316099999999992</c:v>
                </c:pt>
                <c:pt idx="279">
                  <c:v>18.343699999999998</c:v>
                </c:pt>
                <c:pt idx="280">
                  <c:v>8.6593699999999991</c:v>
                </c:pt>
                <c:pt idx="281">
                  <c:v>15.298</c:v>
                </c:pt>
                <c:pt idx="282">
                  <c:v>10.159000000000001</c:v>
                </c:pt>
                <c:pt idx="283">
                  <c:v>11.357200000000001</c:v>
                </c:pt>
                <c:pt idx="284">
                  <c:v>14.7905</c:v>
                </c:pt>
                <c:pt idx="285">
                  <c:v>9.1269500000000008</c:v>
                </c:pt>
                <c:pt idx="286">
                  <c:v>12.658300000000001</c:v>
                </c:pt>
                <c:pt idx="287">
                  <c:v>15.1295</c:v>
                </c:pt>
                <c:pt idx="288">
                  <c:v>15.300700000000001</c:v>
                </c:pt>
                <c:pt idx="289">
                  <c:v>13.229100000000001</c:v>
                </c:pt>
                <c:pt idx="290">
                  <c:v>13.4147</c:v>
                </c:pt>
                <c:pt idx="291">
                  <c:v>7.44217</c:v>
                </c:pt>
                <c:pt idx="292">
                  <c:v>15.393800000000001</c:v>
                </c:pt>
                <c:pt idx="293">
                  <c:v>11.1311</c:v>
                </c:pt>
                <c:pt idx="294">
                  <c:v>13.0464</c:v>
                </c:pt>
                <c:pt idx="295">
                  <c:v>10.8543</c:v>
                </c:pt>
                <c:pt idx="296">
                  <c:v>12.575100000000001</c:v>
                </c:pt>
                <c:pt idx="297">
                  <c:v>9.6209000000000007</c:v>
                </c:pt>
                <c:pt idx="298">
                  <c:v>9.9034499999999994</c:v>
                </c:pt>
                <c:pt idx="299">
                  <c:v>13.395799999999999</c:v>
                </c:pt>
                <c:pt idx="300">
                  <c:v>10.071099999999999</c:v>
                </c:pt>
                <c:pt idx="301">
                  <c:v>15.1654</c:v>
                </c:pt>
                <c:pt idx="302">
                  <c:v>15.884600000000001</c:v>
                </c:pt>
                <c:pt idx="303">
                  <c:v>13.3154</c:v>
                </c:pt>
                <c:pt idx="304">
                  <c:v>12.414400000000001</c:v>
                </c:pt>
                <c:pt idx="305">
                  <c:v>12.6152</c:v>
                </c:pt>
                <c:pt idx="306">
                  <c:v>8.0089000000000006</c:v>
                </c:pt>
                <c:pt idx="307">
                  <c:v>9.7520500000000006</c:v>
                </c:pt>
                <c:pt idx="308">
                  <c:v>8.7215199999999999</c:v>
                </c:pt>
                <c:pt idx="309">
                  <c:v>15.412000000000001</c:v>
                </c:pt>
                <c:pt idx="310">
                  <c:v>10.688800000000001</c:v>
                </c:pt>
                <c:pt idx="311">
                  <c:v>13.7376</c:v>
                </c:pt>
                <c:pt idx="312">
                  <c:v>13.7462</c:v>
                </c:pt>
                <c:pt idx="313">
                  <c:v>14.2409</c:v>
                </c:pt>
                <c:pt idx="314">
                  <c:v>12.5989</c:v>
                </c:pt>
                <c:pt idx="315">
                  <c:v>13.111800000000001</c:v>
                </c:pt>
                <c:pt idx="316">
                  <c:v>10.9664</c:v>
                </c:pt>
                <c:pt idx="317">
                  <c:v>10.848100000000001</c:v>
                </c:pt>
                <c:pt idx="318">
                  <c:v>9.2145299999999999</c:v>
                </c:pt>
                <c:pt idx="319">
                  <c:v>11.414999999999999</c:v>
                </c:pt>
                <c:pt idx="320">
                  <c:v>12.4529</c:v>
                </c:pt>
                <c:pt idx="321">
                  <c:v>9.40578</c:v>
                </c:pt>
                <c:pt idx="322">
                  <c:v>18.155200000000001</c:v>
                </c:pt>
                <c:pt idx="323">
                  <c:v>13.181800000000001</c:v>
                </c:pt>
                <c:pt idx="324">
                  <c:v>14.694599999999999</c:v>
                </c:pt>
                <c:pt idx="325">
                  <c:v>14.0075</c:v>
                </c:pt>
                <c:pt idx="326">
                  <c:v>12.105</c:v>
                </c:pt>
                <c:pt idx="327">
                  <c:v>9.4267400000000006</c:v>
                </c:pt>
                <c:pt idx="328">
                  <c:v>10.383900000000001</c:v>
                </c:pt>
                <c:pt idx="329">
                  <c:v>12.811999999999999</c:v>
                </c:pt>
                <c:pt idx="330">
                  <c:v>11.517300000000001</c:v>
                </c:pt>
                <c:pt idx="331">
                  <c:v>14.6546</c:v>
                </c:pt>
                <c:pt idx="332">
                  <c:v>6.3570700000000002</c:v>
                </c:pt>
                <c:pt idx="333">
                  <c:v>13.4336</c:v>
                </c:pt>
                <c:pt idx="334">
                  <c:v>14.609400000000001</c:v>
                </c:pt>
                <c:pt idx="335">
                  <c:v>12.761699999999999</c:v>
                </c:pt>
                <c:pt idx="336">
                  <c:v>16.3626</c:v>
                </c:pt>
                <c:pt idx="337">
                  <c:v>11.6608</c:v>
                </c:pt>
                <c:pt idx="338">
                  <c:v>13.1614</c:v>
                </c:pt>
                <c:pt idx="339">
                  <c:v>16.174399999999999</c:v>
                </c:pt>
                <c:pt idx="340">
                  <c:v>13.9328</c:v>
                </c:pt>
                <c:pt idx="341">
                  <c:v>14.084300000000001</c:v>
                </c:pt>
                <c:pt idx="342">
                  <c:v>11.748200000000001</c:v>
                </c:pt>
                <c:pt idx="343">
                  <c:v>11.154199999999999</c:v>
                </c:pt>
                <c:pt idx="344">
                  <c:v>11.8842</c:v>
                </c:pt>
                <c:pt idx="345">
                  <c:v>12.5876</c:v>
                </c:pt>
                <c:pt idx="346">
                  <c:v>12.4207</c:v>
                </c:pt>
                <c:pt idx="347">
                  <c:v>8.2710299999999997</c:v>
                </c:pt>
                <c:pt idx="348">
                  <c:v>14.301500000000001</c:v>
                </c:pt>
                <c:pt idx="349">
                  <c:v>14.301399999999999</c:v>
                </c:pt>
                <c:pt idx="350">
                  <c:v>14.1952</c:v>
                </c:pt>
                <c:pt idx="351">
                  <c:v>11.0305</c:v>
                </c:pt>
                <c:pt idx="352">
                  <c:v>8.0152300000000007</c:v>
                </c:pt>
                <c:pt idx="353">
                  <c:v>13.9633</c:v>
                </c:pt>
                <c:pt idx="354">
                  <c:v>6.7811000000000003</c:v>
                </c:pt>
                <c:pt idx="355">
                  <c:v>14.1098</c:v>
                </c:pt>
                <c:pt idx="356">
                  <c:v>14.212400000000001</c:v>
                </c:pt>
                <c:pt idx="357">
                  <c:v>15.8414</c:v>
                </c:pt>
                <c:pt idx="358">
                  <c:v>13.7097</c:v>
                </c:pt>
                <c:pt idx="359">
                  <c:v>14.7736</c:v>
                </c:pt>
                <c:pt idx="360">
                  <c:v>13.1168</c:v>
                </c:pt>
                <c:pt idx="361">
                  <c:v>10.546099999999999</c:v>
                </c:pt>
                <c:pt idx="362">
                  <c:v>18.062799999999999</c:v>
                </c:pt>
                <c:pt idx="363">
                  <c:v>15.241199999999999</c:v>
                </c:pt>
                <c:pt idx="364">
                  <c:v>6.43201</c:v>
                </c:pt>
                <c:pt idx="365">
                  <c:v>11.984999999999999</c:v>
                </c:pt>
                <c:pt idx="366">
                  <c:v>14.5044</c:v>
                </c:pt>
                <c:pt idx="367">
                  <c:v>15.617599999999999</c:v>
                </c:pt>
                <c:pt idx="368">
                  <c:v>15.472300000000001</c:v>
                </c:pt>
                <c:pt idx="369">
                  <c:v>6.4441600000000001</c:v>
                </c:pt>
                <c:pt idx="370">
                  <c:v>8.7972699999999993</c:v>
                </c:pt>
                <c:pt idx="371">
                  <c:v>14.953200000000001</c:v>
                </c:pt>
                <c:pt idx="372">
                  <c:v>12.8241</c:v>
                </c:pt>
                <c:pt idx="373">
                  <c:v>6.6099800000000002</c:v>
                </c:pt>
                <c:pt idx="374">
                  <c:v>12.3596</c:v>
                </c:pt>
                <c:pt idx="375">
                  <c:v>15.6561</c:v>
                </c:pt>
                <c:pt idx="376">
                  <c:v>13.9312</c:v>
                </c:pt>
                <c:pt idx="377">
                  <c:v>10.416</c:v>
                </c:pt>
                <c:pt idx="378">
                  <c:v>11.7255</c:v>
                </c:pt>
                <c:pt idx="379">
                  <c:v>12.7081</c:v>
                </c:pt>
                <c:pt idx="380">
                  <c:v>10.1122</c:v>
                </c:pt>
                <c:pt idx="381">
                  <c:v>11.996</c:v>
                </c:pt>
                <c:pt idx="382">
                  <c:v>13.184900000000001</c:v>
                </c:pt>
                <c:pt idx="383">
                  <c:v>14</c:v>
                </c:pt>
                <c:pt idx="384">
                  <c:v>13.9641</c:v>
                </c:pt>
                <c:pt idx="385">
                  <c:v>14.686299999999999</c:v>
                </c:pt>
                <c:pt idx="386">
                  <c:v>15.379300000000001</c:v>
                </c:pt>
                <c:pt idx="387">
                  <c:v>9.8595199999999998</c:v>
                </c:pt>
                <c:pt idx="388">
                  <c:v>11.9672</c:v>
                </c:pt>
                <c:pt idx="389">
                  <c:v>12.8933</c:v>
                </c:pt>
                <c:pt idx="390">
                  <c:v>12.677199999999999</c:v>
                </c:pt>
                <c:pt idx="391">
                  <c:v>11.7782</c:v>
                </c:pt>
                <c:pt idx="392">
                  <c:v>13.1496</c:v>
                </c:pt>
                <c:pt idx="393">
                  <c:v>12.149699999999999</c:v>
                </c:pt>
                <c:pt idx="394">
                  <c:v>14.5341</c:v>
                </c:pt>
                <c:pt idx="395">
                  <c:v>12.8712</c:v>
                </c:pt>
                <c:pt idx="396">
                  <c:v>12.7182</c:v>
                </c:pt>
                <c:pt idx="397">
                  <c:v>7.4492399999999996</c:v>
                </c:pt>
                <c:pt idx="398">
                  <c:v>10.714700000000001</c:v>
                </c:pt>
                <c:pt idx="399">
                  <c:v>12.9971</c:v>
                </c:pt>
                <c:pt idx="400">
                  <c:v>8.8578899999999994</c:v>
                </c:pt>
                <c:pt idx="401">
                  <c:v>10.9358</c:v>
                </c:pt>
                <c:pt idx="402">
                  <c:v>12.4247</c:v>
                </c:pt>
                <c:pt idx="403">
                  <c:v>9.1921499999999998</c:v>
                </c:pt>
                <c:pt idx="404">
                  <c:v>12.1219</c:v>
                </c:pt>
                <c:pt idx="405">
                  <c:v>8.3495600000000003</c:v>
                </c:pt>
                <c:pt idx="406">
                  <c:v>8.4836399999999994</c:v>
                </c:pt>
                <c:pt idx="407">
                  <c:v>6.2787600000000001</c:v>
                </c:pt>
                <c:pt idx="408">
                  <c:v>9.6115399999999998</c:v>
                </c:pt>
                <c:pt idx="409">
                  <c:v>8.3727300000000007</c:v>
                </c:pt>
                <c:pt idx="410">
                  <c:v>10.923</c:v>
                </c:pt>
                <c:pt idx="411">
                  <c:v>8.2973999999999997</c:v>
                </c:pt>
                <c:pt idx="412">
                  <c:v>11.484999999999999</c:v>
                </c:pt>
                <c:pt idx="413">
                  <c:v>8.1573399999999996</c:v>
                </c:pt>
                <c:pt idx="414">
                  <c:v>8.7162000000000006</c:v>
                </c:pt>
                <c:pt idx="415">
                  <c:v>14.1242</c:v>
                </c:pt>
                <c:pt idx="416">
                  <c:v>12.4267</c:v>
                </c:pt>
                <c:pt idx="417">
                  <c:v>8.0601699999999994</c:v>
                </c:pt>
                <c:pt idx="418">
                  <c:v>12.202999999999999</c:v>
                </c:pt>
                <c:pt idx="419">
                  <c:v>8.4898500000000006</c:v>
                </c:pt>
                <c:pt idx="420">
                  <c:v>7.0617400000000004</c:v>
                </c:pt>
                <c:pt idx="421">
                  <c:v>7.0768599999999999</c:v>
                </c:pt>
                <c:pt idx="422">
                  <c:v>7.9494699999999998</c:v>
                </c:pt>
                <c:pt idx="423">
                  <c:v>5.9732399999999997</c:v>
                </c:pt>
                <c:pt idx="424">
                  <c:v>8.3219100000000008</c:v>
                </c:pt>
                <c:pt idx="425">
                  <c:v>6.7320799999999998</c:v>
                </c:pt>
                <c:pt idx="426">
                  <c:v>8.9494600000000002</c:v>
                </c:pt>
                <c:pt idx="427">
                  <c:v>8.6434300000000004</c:v>
                </c:pt>
                <c:pt idx="428">
                  <c:v>7.7164799999999998</c:v>
                </c:pt>
                <c:pt idx="429">
                  <c:v>15.455</c:v>
                </c:pt>
                <c:pt idx="430">
                  <c:v>8.7217800000000008</c:v>
                </c:pt>
                <c:pt idx="431">
                  <c:v>8.7200299999999995</c:v>
                </c:pt>
                <c:pt idx="432">
                  <c:v>8.7200299999999995</c:v>
                </c:pt>
                <c:pt idx="433">
                  <c:v>8.5402400000000007</c:v>
                </c:pt>
                <c:pt idx="434">
                  <c:v>8.2267299999999999</c:v>
                </c:pt>
                <c:pt idx="435">
                  <c:v>10.5808</c:v>
                </c:pt>
                <c:pt idx="436">
                  <c:v>7.3300599999999996</c:v>
                </c:pt>
                <c:pt idx="437">
                  <c:v>7.74831</c:v>
                </c:pt>
                <c:pt idx="438">
                  <c:v>8.1690400000000007</c:v>
                </c:pt>
                <c:pt idx="439">
                  <c:v>7.8157399999999999</c:v>
                </c:pt>
                <c:pt idx="440">
                  <c:v>6.8176899999999998</c:v>
                </c:pt>
                <c:pt idx="441">
                  <c:v>7.0077999999999996</c:v>
                </c:pt>
                <c:pt idx="442">
                  <c:v>13.007099999999999</c:v>
                </c:pt>
                <c:pt idx="443">
                  <c:v>5.9285800000000002</c:v>
                </c:pt>
                <c:pt idx="444">
                  <c:v>5.8004699999999998</c:v>
                </c:pt>
                <c:pt idx="445">
                  <c:v>8.5225000000000009</c:v>
                </c:pt>
                <c:pt idx="446">
                  <c:v>7.4688100000000004</c:v>
                </c:pt>
                <c:pt idx="447">
                  <c:v>5.6487400000000001</c:v>
                </c:pt>
                <c:pt idx="448">
                  <c:v>1.69713</c:v>
                </c:pt>
                <c:pt idx="449">
                  <c:v>11.313499999999999</c:v>
                </c:pt>
                <c:pt idx="450">
                  <c:v>7.8603800000000001</c:v>
                </c:pt>
                <c:pt idx="451">
                  <c:v>8.6401500000000002</c:v>
                </c:pt>
                <c:pt idx="452">
                  <c:v>8.7503499999999992</c:v>
                </c:pt>
                <c:pt idx="453">
                  <c:v>8.5367899999999999</c:v>
                </c:pt>
                <c:pt idx="454">
                  <c:v>7.7645299999999997</c:v>
                </c:pt>
                <c:pt idx="455">
                  <c:v>7.1334299999999997</c:v>
                </c:pt>
                <c:pt idx="456">
                  <c:v>6.9168500000000002</c:v>
                </c:pt>
                <c:pt idx="457">
                  <c:v>6.7633700000000001</c:v>
                </c:pt>
                <c:pt idx="458">
                  <c:v>9.8802299999999992</c:v>
                </c:pt>
                <c:pt idx="459">
                  <c:v>8.0011500000000009</c:v>
                </c:pt>
                <c:pt idx="460">
                  <c:v>8.7919099999999997</c:v>
                </c:pt>
                <c:pt idx="461">
                  <c:v>7.2362200000000003</c:v>
                </c:pt>
                <c:pt idx="462">
                  <c:v>7.6605999999999996</c:v>
                </c:pt>
                <c:pt idx="463">
                  <c:v>7.3770300000000004</c:v>
                </c:pt>
                <c:pt idx="464">
                  <c:v>7.3670200000000001</c:v>
                </c:pt>
                <c:pt idx="465">
                  <c:v>3.7990400000000002</c:v>
                </c:pt>
                <c:pt idx="466">
                  <c:v>7.1394500000000001</c:v>
                </c:pt>
                <c:pt idx="467">
                  <c:v>2.2646999999999999</c:v>
                </c:pt>
                <c:pt idx="468">
                  <c:v>8.1019900000000007</c:v>
                </c:pt>
                <c:pt idx="469">
                  <c:v>9.1676900000000003</c:v>
                </c:pt>
                <c:pt idx="470">
                  <c:v>7.78</c:v>
                </c:pt>
                <c:pt idx="471">
                  <c:v>8.2438900000000004</c:v>
                </c:pt>
                <c:pt idx="472">
                  <c:v>7.6792600000000002</c:v>
                </c:pt>
                <c:pt idx="473">
                  <c:v>5.3553199999999999</c:v>
                </c:pt>
                <c:pt idx="474">
                  <c:v>7.7649600000000003</c:v>
                </c:pt>
                <c:pt idx="475">
                  <c:v>8.7557700000000001</c:v>
                </c:pt>
                <c:pt idx="476">
                  <c:v>6.4284699999999999</c:v>
                </c:pt>
                <c:pt idx="477">
                  <c:v>8.9652600000000007</c:v>
                </c:pt>
                <c:pt idx="478">
                  <c:v>8.5305</c:v>
                </c:pt>
                <c:pt idx="479">
                  <c:v>7.7538999999999998</c:v>
                </c:pt>
                <c:pt idx="480">
                  <c:v>6.6838300000000004</c:v>
                </c:pt>
                <c:pt idx="481">
                  <c:v>7.8390199999999997</c:v>
                </c:pt>
                <c:pt idx="482">
                  <c:v>9.3211200000000005</c:v>
                </c:pt>
                <c:pt idx="483">
                  <c:v>8.6829900000000002</c:v>
                </c:pt>
                <c:pt idx="484">
                  <c:v>7.6149399999999998</c:v>
                </c:pt>
                <c:pt idx="485">
                  <c:v>8.30227</c:v>
                </c:pt>
                <c:pt idx="486">
                  <c:v>7.3812899999999999</c:v>
                </c:pt>
                <c:pt idx="487">
                  <c:v>8.8340700000000005</c:v>
                </c:pt>
                <c:pt idx="488">
                  <c:v>7.9084300000000001</c:v>
                </c:pt>
                <c:pt idx="489">
                  <c:v>6.38368</c:v>
                </c:pt>
                <c:pt idx="490">
                  <c:v>8.7149999999999999</c:v>
                </c:pt>
                <c:pt idx="491">
                  <c:v>7.8545499999999997</c:v>
                </c:pt>
                <c:pt idx="492">
                  <c:v>8.4361599999999992</c:v>
                </c:pt>
                <c:pt idx="493">
                  <c:v>7.7068099999999999</c:v>
                </c:pt>
                <c:pt idx="494">
                  <c:v>7.9807699999999997</c:v>
                </c:pt>
                <c:pt idx="495">
                  <c:v>6.5072900000000002</c:v>
                </c:pt>
                <c:pt idx="496">
                  <c:v>6.5014599999999998</c:v>
                </c:pt>
                <c:pt idx="497">
                  <c:v>7.9299499999999998</c:v>
                </c:pt>
                <c:pt idx="498">
                  <c:v>8.6066900000000004</c:v>
                </c:pt>
                <c:pt idx="499">
                  <c:v>7.4100799999999998</c:v>
                </c:pt>
                <c:pt idx="500">
                  <c:v>7.7890800000000002</c:v>
                </c:pt>
                <c:pt idx="501">
                  <c:v>8.3003900000000002</c:v>
                </c:pt>
                <c:pt idx="502">
                  <c:v>12.391500000000001</c:v>
                </c:pt>
                <c:pt idx="503">
                  <c:v>8.1354799999999994</c:v>
                </c:pt>
                <c:pt idx="504">
                  <c:v>6.9904299999999999</c:v>
                </c:pt>
                <c:pt idx="505">
                  <c:v>8.0431699999999999</c:v>
                </c:pt>
                <c:pt idx="506">
                  <c:v>7.9269800000000004</c:v>
                </c:pt>
                <c:pt idx="507">
                  <c:v>7.1505999999999998</c:v>
                </c:pt>
                <c:pt idx="508">
                  <c:v>8.0408000000000008</c:v>
                </c:pt>
                <c:pt idx="509">
                  <c:v>8.2313799999999997</c:v>
                </c:pt>
                <c:pt idx="510">
                  <c:v>7.7310600000000003</c:v>
                </c:pt>
                <c:pt idx="511">
                  <c:v>7.9753999999999996</c:v>
                </c:pt>
                <c:pt idx="512">
                  <c:v>6.9390999999999998</c:v>
                </c:pt>
                <c:pt idx="513">
                  <c:v>7.3148299999999997</c:v>
                </c:pt>
                <c:pt idx="514">
                  <c:v>8.0926200000000001</c:v>
                </c:pt>
                <c:pt idx="515">
                  <c:v>7.2693700000000003</c:v>
                </c:pt>
                <c:pt idx="516">
                  <c:v>7.8380000000000001</c:v>
                </c:pt>
                <c:pt idx="517">
                  <c:v>8.9775100000000005</c:v>
                </c:pt>
                <c:pt idx="518">
                  <c:v>8.5948399999999996</c:v>
                </c:pt>
                <c:pt idx="519">
                  <c:v>7.6204000000000001</c:v>
                </c:pt>
                <c:pt idx="520">
                  <c:v>8.8967500000000008</c:v>
                </c:pt>
                <c:pt idx="521">
                  <c:v>7.2117399999999998</c:v>
                </c:pt>
                <c:pt idx="522">
                  <c:v>6.6666699999999999</c:v>
                </c:pt>
                <c:pt idx="523">
                  <c:v>6.6666699999999999</c:v>
                </c:pt>
                <c:pt idx="524">
                  <c:v>6.6666699999999999</c:v>
                </c:pt>
                <c:pt idx="525">
                  <c:v>6.6666699999999999</c:v>
                </c:pt>
                <c:pt idx="526">
                  <c:v>6.6666699999999999</c:v>
                </c:pt>
                <c:pt idx="527">
                  <c:v>8.1654</c:v>
                </c:pt>
                <c:pt idx="528">
                  <c:v>7.9264700000000001</c:v>
                </c:pt>
                <c:pt idx="529">
                  <c:v>8.5211000000000006</c:v>
                </c:pt>
                <c:pt idx="530">
                  <c:v>8.2161000000000008</c:v>
                </c:pt>
                <c:pt idx="531">
                  <c:v>7.1524400000000004</c:v>
                </c:pt>
                <c:pt idx="532">
                  <c:v>5.2667599999999997</c:v>
                </c:pt>
                <c:pt idx="533">
                  <c:v>7.60738</c:v>
                </c:pt>
                <c:pt idx="534">
                  <c:v>8.5991599999999995</c:v>
                </c:pt>
                <c:pt idx="535">
                  <c:v>6.5773900000000003</c:v>
                </c:pt>
                <c:pt idx="536">
                  <c:v>8.9451400000000003</c:v>
                </c:pt>
                <c:pt idx="537">
                  <c:v>7.4403100000000002</c:v>
                </c:pt>
                <c:pt idx="538">
                  <c:v>7.7542</c:v>
                </c:pt>
                <c:pt idx="539">
                  <c:v>6.64</c:v>
                </c:pt>
                <c:pt idx="540">
                  <c:v>8.2898499999999995</c:v>
                </c:pt>
                <c:pt idx="541">
                  <c:v>7.5152900000000002</c:v>
                </c:pt>
                <c:pt idx="542">
                  <c:v>6.6266699999999998</c:v>
                </c:pt>
                <c:pt idx="543">
                  <c:v>6.6266699999999998</c:v>
                </c:pt>
                <c:pt idx="544">
                  <c:v>8.2865900000000003</c:v>
                </c:pt>
                <c:pt idx="545">
                  <c:v>8.7815600000000007</c:v>
                </c:pt>
                <c:pt idx="546">
                  <c:v>7.15747</c:v>
                </c:pt>
                <c:pt idx="547">
                  <c:v>9.3312200000000001</c:v>
                </c:pt>
                <c:pt idx="548">
                  <c:v>8.6530400000000007</c:v>
                </c:pt>
                <c:pt idx="549">
                  <c:v>6.6470700000000003</c:v>
                </c:pt>
                <c:pt idx="550">
                  <c:v>8.6581600000000005</c:v>
                </c:pt>
                <c:pt idx="551">
                  <c:v>11.469900000000001</c:v>
                </c:pt>
                <c:pt idx="552">
                  <c:v>7.3746299999999998</c:v>
                </c:pt>
                <c:pt idx="553">
                  <c:v>8.2251300000000001</c:v>
                </c:pt>
                <c:pt idx="554">
                  <c:v>8.0887399999999996</c:v>
                </c:pt>
                <c:pt idx="555">
                  <c:v>7.3890000000000002</c:v>
                </c:pt>
                <c:pt idx="556">
                  <c:v>8.5441500000000001</c:v>
                </c:pt>
                <c:pt idx="557">
                  <c:v>10.217000000000001</c:v>
                </c:pt>
                <c:pt idx="558">
                  <c:v>5.8205600000000004</c:v>
                </c:pt>
                <c:pt idx="559">
                  <c:v>6.0875000000000004</c:v>
                </c:pt>
                <c:pt idx="560">
                  <c:v>6.0875000000000004</c:v>
                </c:pt>
                <c:pt idx="561">
                  <c:v>6.0875000000000004</c:v>
                </c:pt>
                <c:pt idx="562">
                  <c:v>8.8008100000000002</c:v>
                </c:pt>
                <c:pt idx="563">
                  <c:v>8.1186299999999996</c:v>
                </c:pt>
                <c:pt idx="564">
                  <c:v>7.2933500000000002</c:v>
                </c:pt>
                <c:pt idx="565">
                  <c:v>7.4756499999999999</c:v>
                </c:pt>
                <c:pt idx="566">
                  <c:v>8.6123600000000007</c:v>
                </c:pt>
                <c:pt idx="567">
                  <c:v>9.0190800000000007</c:v>
                </c:pt>
                <c:pt idx="568">
                  <c:v>6.7245299999999997</c:v>
                </c:pt>
                <c:pt idx="569">
                  <c:v>4.4225000000000003</c:v>
                </c:pt>
                <c:pt idx="570">
                  <c:v>5.4321299999999999</c:v>
                </c:pt>
                <c:pt idx="571">
                  <c:v>7.0306499999999996</c:v>
                </c:pt>
                <c:pt idx="572">
                  <c:v>6.4240700000000004</c:v>
                </c:pt>
                <c:pt idx="573">
                  <c:v>8.1956000000000007</c:v>
                </c:pt>
                <c:pt idx="574">
                  <c:v>7.2034200000000004</c:v>
                </c:pt>
                <c:pt idx="575">
                  <c:v>8.5176800000000004</c:v>
                </c:pt>
                <c:pt idx="576">
                  <c:v>8.4143899999999991</c:v>
                </c:pt>
                <c:pt idx="577">
                  <c:v>8.2119900000000001</c:v>
                </c:pt>
                <c:pt idx="578">
                  <c:v>7.3187800000000003</c:v>
                </c:pt>
                <c:pt idx="579">
                  <c:v>7.9276</c:v>
                </c:pt>
                <c:pt idx="580">
                  <c:v>7.0293999999999999</c:v>
                </c:pt>
                <c:pt idx="581">
                  <c:v>7.0878899999999998</c:v>
                </c:pt>
                <c:pt idx="582">
                  <c:v>5.6324899999999998</c:v>
                </c:pt>
                <c:pt idx="583">
                  <c:v>7.9286599999999998</c:v>
                </c:pt>
                <c:pt idx="584">
                  <c:v>8.4745299999999997</c:v>
                </c:pt>
                <c:pt idx="585">
                  <c:v>8.2889199999999992</c:v>
                </c:pt>
                <c:pt idx="586">
                  <c:v>7.7467899999999998</c:v>
                </c:pt>
                <c:pt idx="587">
                  <c:v>5.8220299999999998</c:v>
                </c:pt>
                <c:pt idx="588">
                  <c:v>7.5952099999999998</c:v>
                </c:pt>
                <c:pt idx="589">
                  <c:v>7.1510999999999996</c:v>
                </c:pt>
                <c:pt idx="590">
                  <c:v>9.7438099999999999</c:v>
                </c:pt>
                <c:pt idx="591">
                  <c:v>7.8392799999999996</c:v>
                </c:pt>
                <c:pt idx="592">
                  <c:v>9.2577099999999994</c:v>
                </c:pt>
                <c:pt idx="593">
                  <c:v>12.108599999999999</c:v>
                </c:pt>
                <c:pt idx="594">
                  <c:v>8.8629599999999993</c:v>
                </c:pt>
                <c:pt idx="595">
                  <c:v>7.7107999999999999</c:v>
                </c:pt>
                <c:pt idx="596">
                  <c:v>6.5937200000000002</c:v>
                </c:pt>
                <c:pt idx="597">
                  <c:v>6.7074699999999998</c:v>
                </c:pt>
                <c:pt idx="598">
                  <c:v>6.7058799999999996</c:v>
                </c:pt>
                <c:pt idx="599">
                  <c:v>8.1770499999999995</c:v>
                </c:pt>
                <c:pt idx="600">
                  <c:v>8.7386700000000008</c:v>
                </c:pt>
                <c:pt idx="601">
                  <c:v>8.4169499999999999</c:v>
                </c:pt>
                <c:pt idx="602">
                  <c:v>7.5477999999999996</c:v>
                </c:pt>
                <c:pt idx="603">
                  <c:v>8.2058</c:v>
                </c:pt>
                <c:pt idx="604">
                  <c:v>7.53043</c:v>
                </c:pt>
                <c:pt idx="605">
                  <c:v>8.1455900000000003</c:v>
                </c:pt>
                <c:pt idx="606">
                  <c:v>8.3048000000000002</c:v>
                </c:pt>
                <c:pt idx="607">
                  <c:v>8.3446099999999994</c:v>
                </c:pt>
                <c:pt idx="608">
                  <c:v>7.55321</c:v>
                </c:pt>
                <c:pt idx="609">
                  <c:v>7.5240299999999998</c:v>
                </c:pt>
                <c:pt idx="610">
                  <c:v>7.4747300000000001</c:v>
                </c:pt>
                <c:pt idx="611">
                  <c:v>7.5378699999999998</c:v>
                </c:pt>
                <c:pt idx="612">
                  <c:v>6.8439699999999997</c:v>
                </c:pt>
                <c:pt idx="613">
                  <c:v>7.6218500000000002</c:v>
                </c:pt>
                <c:pt idx="614">
                  <c:v>7.3925000000000001</c:v>
                </c:pt>
                <c:pt idx="615">
                  <c:v>7.7291800000000004</c:v>
                </c:pt>
                <c:pt idx="616">
                  <c:v>7.3578200000000002</c:v>
                </c:pt>
                <c:pt idx="617">
                  <c:v>7.5848800000000001</c:v>
                </c:pt>
                <c:pt idx="618">
                  <c:v>7.4827500000000002</c:v>
                </c:pt>
                <c:pt idx="619">
                  <c:v>7.4921600000000002</c:v>
                </c:pt>
                <c:pt idx="620">
                  <c:v>7.8809500000000003</c:v>
                </c:pt>
                <c:pt idx="621">
                  <c:v>7.7307300000000003</c:v>
                </c:pt>
                <c:pt idx="622">
                  <c:v>7.6417200000000003</c:v>
                </c:pt>
                <c:pt idx="623">
                  <c:v>8.9491599999999991</c:v>
                </c:pt>
                <c:pt idx="624">
                  <c:v>7.8647999999999998</c:v>
                </c:pt>
                <c:pt idx="625">
                  <c:v>7.6014400000000002</c:v>
                </c:pt>
                <c:pt idx="626">
                  <c:v>11.854900000000001</c:v>
                </c:pt>
                <c:pt idx="627">
                  <c:v>7.9892599999999998</c:v>
                </c:pt>
                <c:pt idx="628">
                  <c:v>7.2534799999999997</c:v>
                </c:pt>
                <c:pt idx="629">
                  <c:v>7.4545399999999997</c:v>
                </c:pt>
                <c:pt idx="630">
                  <c:v>7.6802700000000002</c:v>
                </c:pt>
                <c:pt idx="631">
                  <c:v>7.66974</c:v>
                </c:pt>
                <c:pt idx="632">
                  <c:v>8.4693799999999992</c:v>
                </c:pt>
                <c:pt idx="633">
                  <c:v>6.3381600000000002</c:v>
                </c:pt>
                <c:pt idx="634">
                  <c:v>7.7406499999999996</c:v>
                </c:pt>
                <c:pt idx="635">
                  <c:v>7.6448799999999997</c:v>
                </c:pt>
                <c:pt idx="636">
                  <c:v>7.9627999999999997</c:v>
                </c:pt>
                <c:pt idx="637">
                  <c:v>5.4903300000000002</c:v>
                </c:pt>
                <c:pt idx="638">
                  <c:v>8.3322699999999994</c:v>
                </c:pt>
                <c:pt idx="639">
                  <c:v>9.1857500000000005</c:v>
                </c:pt>
                <c:pt idx="640">
                  <c:v>8.4340399999999995</c:v>
                </c:pt>
                <c:pt idx="641">
                  <c:v>6.9586699999999997</c:v>
                </c:pt>
                <c:pt idx="642">
                  <c:v>6.9507300000000001</c:v>
                </c:pt>
                <c:pt idx="643">
                  <c:v>4.5823099999999997</c:v>
                </c:pt>
                <c:pt idx="644">
                  <c:v>7.71462</c:v>
                </c:pt>
                <c:pt idx="645">
                  <c:v>7.6055799999999998</c:v>
                </c:pt>
                <c:pt idx="646">
                  <c:v>8.0822199999999995</c:v>
                </c:pt>
                <c:pt idx="647">
                  <c:v>7.6457100000000002</c:v>
                </c:pt>
                <c:pt idx="648">
                  <c:v>7.1506699999999999</c:v>
                </c:pt>
                <c:pt idx="649">
                  <c:v>14.3066</c:v>
                </c:pt>
                <c:pt idx="650">
                  <c:v>7.5255900000000002</c:v>
                </c:pt>
                <c:pt idx="651">
                  <c:v>7.49308</c:v>
                </c:pt>
                <c:pt idx="652">
                  <c:v>5.6878000000000002</c:v>
                </c:pt>
                <c:pt idx="653">
                  <c:v>6.43</c:v>
                </c:pt>
                <c:pt idx="654">
                  <c:v>6.8693600000000004</c:v>
                </c:pt>
                <c:pt idx="655">
                  <c:v>7.1792400000000001</c:v>
                </c:pt>
                <c:pt idx="656">
                  <c:v>7.1540299999999997</c:v>
                </c:pt>
                <c:pt idx="657">
                  <c:v>14.339399999999999</c:v>
                </c:pt>
                <c:pt idx="658">
                  <c:v>3.14</c:v>
                </c:pt>
                <c:pt idx="659">
                  <c:v>12.483499999999999</c:v>
                </c:pt>
                <c:pt idx="660">
                  <c:v>7.7858200000000002</c:v>
                </c:pt>
                <c:pt idx="661">
                  <c:v>7.1687099999999999</c:v>
                </c:pt>
                <c:pt idx="662">
                  <c:v>8.9020200000000003</c:v>
                </c:pt>
                <c:pt idx="663">
                  <c:v>17.795999999999999</c:v>
                </c:pt>
                <c:pt idx="664">
                  <c:v>9.4095499999999994</c:v>
                </c:pt>
                <c:pt idx="665">
                  <c:v>3.49213</c:v>
                </c:pt>
                <c:pt idx="666">
                  <c:v>7.7846700000000002</c:v>
                </c:pt>
                <c:pt idx="667">
                  <c:v>7.0936599999999999</c:v>
                </c:pt>
                <c:pt idx="668">
                  <c:v>14.9681</c:v>
                </c:pt>
                <c:pt idx="669">
                  <c:v>7.5614100000000004</c:v>
                </c:pt>
                <c:pt idx="670">
                  <c:v>6.7163599999999999</c:v>
                </c:pt>
                <c:pt idx="671">
                  <c:v>13.887</c:v>
                </c:pt>
                <c:pt idx="672">
                  <c:v>13.8659</c:v>
                </c:pt>
                <c:pt idx="673">
                  <c:v>13.8659</c:v>
                </c:pt>
                <c:pt idx="674">
                  <c:v>7.7810600000000001</c:v>
                </c:pt>
                <c:pt idx="675">
                  <c:v>10.6258</c:v>
                </c:pt>
                <c:pt idx="676">
                  <c:v>8.9266900000000007</c:v>
                </c:pt>
                <c:pt idx="677">
                  <c:v>11.196999999999999</c:v>
                </c:pt>
                <c:pt idx="678">
                  <c:v>9.1070100000000007</c:v>
                </c:pt>
                <c:pt idx="679">
                  <c:v>9.0351400000000002</c:v>
                </c:pt>
                <c:pt idx="680">
                  <c:v>6.9723499999999996</c:v>
                </c:pt>
                <c:pt idx="681">
                  <c:v>7.3390199999999997</c:v>
                </c:pt>
                <c:pt idx="682">
                  <c:v>7.2294299999999998</c:v>
                </c:pt>
                <c:pt idx="683">
                  <c:v>7.8475000000000001</c:v>
                </c:pt>
                <c:pt idx="684">
                  <c:v>8.2106399999999997</c:v>
                </c:pt>
                <c:pt idx="685">
                  <c:v>7.4407399999999999</c:v>
                </c:pt>
                <c:pt idx="686">
                  <c:v>5.93893</c:v>
                </c:pt>
                <c:pt idx="687">
                  <c:v>8.7124299999999995</c:v>
                </c:pt>
                <c:pt idx="688">
                  <c:v>6.6195199999999996</c:v>
                </c:pt>
              </c:numCache>
            </c:numRef>
          </c:val>
        </c:ser>
        <c:dLbls>
          <c:showLegendKey val="0"/>
          <c:showVal val="0"/>
          <c:showCatName val="0"/>
          <c:showSerName val="0"/>
          <c:showPercent val="0"/>
          <c:showBubbleSize val="0"/>
        </c:dLbls>
        <c:gapWidth val="150"/>
        <c:shape val="cylinder"/>
        <c:axId val="92215168"/>
        <c:axId val="92216704"/>
        <c:axId val="0"/>
      </c:bar3DChart>
      <c:dateAx>
        <c:axId val="92215168"/>
        <c:scaling>
          <c:orientation val="minMax"/>
        </c:scaling>
        <c:delete val="0"/>
        <c:axPos val="b"/>
        <c:majorGridlines>
          <c:spPr>
            <a:ln>
              <a:noFill/>
            </a:ln>
          </c:spPr>
        </c:majorGridlines>
        <c:numFmt formatCode="m/d/yyyy" sourceLinked="1"/>
        <c:majorTickMark val="out"/>
        <c:minorTickMark val="none"/>
        <c:tickLblPos val="nextTo"/>
        <c:crossAx val="92216704"/>
        <c:crosses val="autoZero"/>
        <c:auto val="0"/>
        <c:lblOffset val="100"/>
        <c:baseTimeUnit val="days"/>
      </c:dateAx>
      <c:valAx>
        <c:axId val="92216704"/>
        <c:scaling>
          <c:orientation val="minMax"/>
        </c:scaling>
        <c:delete val="0"/>
        <c:axPos val="l"/>
        <c:majorGridlines/>
        <c:title>
          <c:tx>
            <c:rich>
              <a:bodyPr rot="0" vert="wordArtVert"/>
              <a:lstStyle/>
              <a:p>
                <a:pPr>
                  <a:defRPr sz="1050"/>
                </a:pPr>
                <a:r>
                  <a:rPr lang="en-US" sz="1050"/>
                  <a:t>Miles Per Hour</a:t>
                </a:r>
              </a:p>
            </c:rich>
          </c:tx>
          <c:overlay val="0"/>
        </c:title>
        <c:numFmt formatCode="_(* #,##0.0_);_(* \(#,##0.0\);_(* &quot;-&quot;??_);_(@_)" sourceLinked="1"/>
        <c:majorTickMark val="out"/>
        <c:minorTickMark val="none"/>
        <c:tickLblPos val="nextTo"/>
        <c:crossAx val="92215168"/>
        <c:crosses val="autoZero"/>
        <c:crossBetween val="between"/>
      </c:valAx>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tx>
        <c:rich>
          <a:bodyPr/>
          <a:lstStyle/>
          <a:p>
            <a:pPr>
              <a:defRPr sz="1400"/>
            </a:pPr>
            <a:r>
              <a:rPr lang="en-US" sz="1400"/>
              <a:t>Daily Distance</a:t>
            </a:r>
          </a:p>
        </c:rich>
      </c:tx>
      <c:overlay val="0"/>
    </c:title>
    <c:autoTitleDeleted val="0"/>
    <c:view3D>
      <c:rotX val="15"/>
      <c:rotY val="20"/>
      <c:rAngAx val="0"/>
      <c:perspective val="30"/>
    </c:view3D>
    <c:floor>
      <c:thickness val="0"/>
    </c:floor>
    <c:sideWall>
      <c:thickness val="0"/>
    </c:sideWall>
    <c:backWall>
      <c:thickness val="0"/>
    </c:backWall>
    <c:plotArea>
      <c:layout/>
      <c:bar3DChart>
        <c:barDir val="col"/>
        <c:grouping val="clustered"/>
        <c:varyColors val="0"/>
        <c:ser>
          <c:idx val="0"/>
          <c:order val="0"/>
          <c:invertIfNegative val="0"/>
          <c:cat>
            <c:numRef>
              <c:f>'Bike Ride History'!$A$2:$A$690</c:f>
              <c:numCache>
                <c:formatCode>m/d/yyyy</c:formatCode>
                <c:ptCount val="689"/>
                <c:pt idx="0">
                  <c:v>41444</c:v>
                </c:pt>
                <c:pt idx="1">
                  <c:v>41218</c:v>
                </c:pt>
                <c:pt idx="2">
                  <c:v>41137</c:v>
                </c:pt>
                <c:pt idx="3">
                  <c:v>41174</c:v>
                </c:pt>
                <c:pt idx="4">
                  <c:v>41132</c:v>
                </c:pt>
                <c:pt idx="5">
                  <c:v>41187</c:v>
                </c:pt>
                <c:pt idx="6">
                  <c:v>41096</c:v>
                </c:pt>
                <c:pt idx="7">
                  <c:v>41134</c:v>
                </c:pt>
                <c:pt idx="8">
                  <c:v>41363</c:v>
                </c:pt>
                <c:pt idx="9">
                  <c:v>41124</c:v>
                </c:pt>
                <c:pt idx="10">
                  <c:v>41099</c:v>
                </c:pt>
                <c:pt idx="11">
                  <c:v>41162</c:v>
                </c:pt>
                <c:pt idx="12">
                  <c:v>41490</c:v>
                </c:pt>
                <c:pt idx="13">
                  <c:v>41138</c:v>
                </c:pt>
                <c:pt idx="14">
                  <c:v>41116</c:v>
                </c:pt>
                <c:pt idx="15">
                  <c:v>41090</c:v>
                </c:pt>
                <c:pt idx="16">
                  <c:v>41129</c:v>
                </c:pt>
                <c:pt idx="17">
                  <c:v>41104</c:v>
                </c:pt>
                <c:pt idx="18">
                  <c:v>41074</c:v>
                </c:pt>
                <c:pt idx="19">
                  <c:v>41390</c:v>
                </c:pt>
                <c:pt idx="20">
                  <c:v>41171</c:v>
                </c:pt>
                <c:pt idx="21">
                  <c:v>41093</c:v>
                </c:pt>
                <c:pt idx="22">
                  <c:v>41109</c:v>
                </c:pt>
                <c:pt idx="23">
                  <c:v>41135</c:v>
                </c:pt>
                <c:pt idx="24">
                  <c:v>41483</c:v>
                </c:pt>
                <c:pt idx="25">
                  <c:v>41496</c:v>
                </c:pt>
                <c:pt idx="26">
                  <c:v>41370</c:v>
                </c:pt>
                <c:pt idx="27">
                  <c:v>41094</c:v>
                </c:pt>
                <c:pt idx="28">
                  <c:v>41501</c:v>
                </c:pt>
                <c:pt idx="29">
                  <c:v>41478</c:v>
                </c:pt>
                <c:pt idx="30">
                  <c:v>41209</c:v>
                </c:pt>
                <c:pt idx="31">
                  <c:v>41125</c:v>
                </c:pt>
                <c:pt idx="32">
                  <c:v>41415</c:v>
                </c:pt>
                <c:pt idx="33">
                  <c:v>41164</c:v>
                </c:pt>
                <c:pt idx="34">
                  <c:v>41153</c:v>
                </c:pt>
                <c:pt idx="35">
                  <c:v>41463</c:v>
                </c:pt>
                <c:pt idx="36">
                  <c:v>41069</c:v>
                </c:pt>
                <c:pt idx="37">
                  <c:v>41117</c:v>
                </c:pt>
                <c:pt idx="38">
                  <c:v>41222</c:v>
                </c:pt>
                <c:pt idx="39">
                  <c:v>41091</c:v>
                </c:pt>
                <c:pt idx="40">
                  <c:v>41070</c:v>
                </c:pt>
                <c:pt idx="41">
                  <c:v>41186</c:v>
                </c:pt>
                <c:pt idx="42">
                  <c:v>41374</c:v>
                </c:pt>
                <c:pt idx="43">
                  <c:v>41115</c:v>
                </c:pt>
                <c:pt idx="44">
                  <c:v>41292</c:v>
                </c:pt>
                <c:pt idx="45">
                  <c:v>41128</c:v>
                </c:pt>
                <c:pt idx="46">
                  <c:v>41127</c:v>
                </c:pt>
                <c:pt idx="47">
                  <c:v>41166</c:v>
                </c:pt>
                <c:pt idx="48">
                  <c:v>41131</c:v>
                </c:pt>
                <c:pt idx="49">
                  <c:v>41130</c:v>
                </c:pt>
                <c:pt idx="50">
                  <c:v>41167</c:v>
                </c:pt>
                <c:pt idx="51">
                  <c:v>41084</c:v>
                </c:pt>
                <c:pt idx="52">
                  <c:v>41191</c:v>
                </c:pt>
                <c:pt idx="53">
                  <c:v>41154</c:v>
                </c:pt>
                <c:pt idx="54">
                  <c:v>41163</c:v>
                </c:pt>
                <c:pt idx="55">
                  <c:v>41197</c:v>
                </c:pt>
                <c:pt idx="56">
                  <c:v>41199</c:v>
                </c:pt>
                <c:pt idx="57">
                  <c:v>41252</c:v>
                </c:pt>
                <c:pt idx="58">
                  <c:v>41202</c:v>
                </c:pt>
                <c:pt idx="59">
                  <c:v>41071</c:v>
                </c:pt>
                <c:pt idx="60">
                  <c:v>41121</c:v>
                </c:pt>
                <c:pt idx="61">
                  <c:v>41195</c:v>
                </c:pt>
                <c:pt idx="62">
                  <c:v>41168</c:v>
                </c:pt>
                <c:pt idx="63">
                  <c:v>41147</c:v>
                </c:pt>
                <c:pt idx="64">
                  <c:v>41039</c:v>
                </c:pt>
                <c:pt idx="65">
                  <c:v>41500</c:v>
                </c:pt>
                <c:pt idx="66">
                  <c:v>41236</c:v>
                </c:pt>
                <c:pt idx="67">
                  <c:v>41563</c:v>
                </c:pt>
                <c:pt idx="68">
                  <c:v>41098</c:v>
                </c:pt>
                <c:pt idx="69">
                  <c:v>41059</c:v>
                </c:pt>
                <c:pt idx="70">
                  <c:v>41155</c:v>
                </c:pt>
                <c:pt idx="71">
                  <c:v>41443</c:v>
                </c:pt>
                <c:pt idx="72">
                  <c:v>41120</c:v>
                </c:pt>
                <c:pt idx="73">
                  <c:v>41519</c:v>
                </c:pt>
                <c:pt idx="74">
                  <c:v>41061</c:v>
                </c:pt>
                <c:pt idx="75">
                  <c:v>41103</c:v>
                </c:pt>
                <c:pt idx="76">
                  <c:v>41141</c:v>
                </c:pt>
                <c:pt idx="77">
                  <c:v>41108</c:v>
                </c:pt>
                <c:pt idx="78">
                  <c:v>41085</c:v>
                </c:pt>
                <c:pt idx="79">
                  <c:v>41144</c:v>
                </c:pt>
                <c:pt idx="80">
                  <c:v>41453</c:v>
                </c:pt>
                <c:pt idx="81">
                  <c:v>41068</c:v>
                </c:pt>
                <c:pt idx="82">
                  <c:v>41149</c:v>
                </c:pt>
                <c:pt idx="83">
                  <c:v>41414</c:v>
                </c:pt>
                <c:pt idx="84">
                  <c:v>41503</c:v>
                </c:pt>
                <c:pt idx="85">
                  <c:v>41518</c:v>
                </c:pt>
                <c:pt idx="86">
                  <c:v>41133</c:v>
                </c:pt>
                <c:pt idx="87">
                  <c:v>41485</c:v>
                </c:pt>
                <c:pt idx="88">
                  <c:v>41481</c:v>
                </c:pt>
                <c:pt idx="89">
                  <c:v>41161</c:v>
                </c:pt>
                <c:pt idx="90">
                  <c:v>41165</c:v>
                </c:pt>
                <c:pt idx="91">
                  <c:v>41169</c:v>
                </c:pt>
                <c:pt idx="92">
                  <c:v>41361</c:v>
                </c:pt>
                <c:pt idx="93">
                  <c:v>41207</c:v>
                </c:pt>
                <c:pt idx="94">
                  <c:v>41392</c:v>
                </c:pt>
                <c:pt idx="95">
                  <c:v>41499</c:v>
                </c:pt>
                <c:pt idx="96">
                  <c:v>41253</c:v>
                </c:pt>
                <c:pt idx="97">
                  <c:v>41072</c:v>
                </c:pt>
                <c:pt idx="98">
                  <c:v>41560</c:v>
                </c:pt>
                <c:pt idx="99">
                  <c:v>41513</c:v>
                </c:pt>
                <c:pt idx="100">
                  <c:v>41544</c:v>
                </c:pt>
                <c:pt idx="101">
                  <c:v>41045</c:v>
                </c:pt>
                <c:pt idx="102">
                  <c:v>41562</c:v>
                </c:pt>
                <c:pt idx="103">
                  <c:v>41561</c:v>
                </c:pt>
                <c:pt idx="104">
                  <c:v>41074</c:v>
                </c:pt>
                <c:pt idx="105">
                  <c:v>41494</c:v>
                </c:pt>
                <c:pt idx="106">
                  <c:v>41410</c:v>
                </c:pt>
                <c:pt idx="107">
                  <c:v>41410</c:v>
                </c:pt>
                <c:pt idx="108">
                  <c:v>41545</c:v>
                </c:pt>
                <c:pt idx="109">
                  <c:v>41425</c:v>
                </c:pt>
                <c:pt idx="110">
                  <c:v>41080</c:v>
                </c:pt>
                <c:pt idx="111">
                  <c:v>41404</c:v>
                </c:pt>
                <c:pt idx="112">
                  <c:v>41540</c:v>
                </c:pt>
                <c:pt idx="113">
                  <c:v>41126</c:v>
                </c:pt>
                <c:pt idx="114">
                  <c:v>41422</c:v>
                </c:pt>
                <c:pt idx="115">
                  <c:v>41396</c:v>
                </c:pt>
                <c:pt idx="116">
                  <c:v>41534</c:v>
                </c:pt>
                <c:pt idx="117">
                  <c:v>41474</c:v>
                </c:pt>
                <c:pt idx="118">
                  <c:v>41345</c:v>
                </c:pt>
                <c:pt idx="119">
                  <c:v>41050</c:v>
                </c:pt>
                <c:pt idx="120">
                  <c:v>41407</c:v>
                </c:pt>
                <c:pt idx="121">
                  <c:v>41424</c:v>
                </c:pt>
                <c:pt idx="122">
                  <c:v>41473</c:v>
                </c:pt>
                <c:pt idx="123">
                  <c:v>41429</c:v>
                </c:pt>
                <c:pt idx="124">
                  <c:v>41139</c:v>
                </c:pt>
                <c:pt idx="125">
                  <c:v>41148</c:v>
                </c:pt>
                <c:pt idx="126">
                  <c:v>41227</c:v>
                </c:pt>
                <c:pt idx="127">
                  <c:v>41411</c:v>
                </c:pt>
                <c:pt idx="128">
                  <c:v>41411</c:v>
                </c:pt>
                <c:pt idx="129">
                  <c:v>41479</c:v>
                </c:pt>
                <c:pt idx="130">
                  <c:v>41389</c:v>
                </c:pt>
                <c:pt idx="131">
                  <c:v>41073</c:v>
                </c:pt>
                <c:pt idx="132">
                  <c:v>41539</c:v>
                </c:pt>
                <c:pt idx="133">
                  <c:v>41497</c:v>
                </c:pt>
                <c:pt idx="134">
                  <c:v>41507</c:v>
                </c:pt>
                <c:pt idx="135">
                  <c:v>41077</c:v>
                </c:pt>
                <c:pt idx="136">
                  <c:v>41211</c:v>
                </c:pt>
                <c:pt idx="137">
                  <c:v>41533</c:v>
                </c:pt>
                <c:pt idx="138">
                  <c:v>41288</c:v>
                </c:pt>
                <c:pt idx="139">
                  <c:v>41492</c:v>
                </c:pt>
                <c:pt idx="140">
                  <c:v>41418</c:v>
                </c:pt>
                <c:pt idx="141">
                  <c:v>41455</c:v>
                </c:pt>
                <c:pt idx="142">
                  <c:v>41397</c:v>
                </c:pt>
                <c:pt idx="143">
                  <c:v>41526</c:v>
                </c:pt>
                <c:pt idx="144">
                  <c:v>41177</c:v>
                </c:pt>
                <c:pt idx="145">
                  <c:v>41549</c:v>
                </c:pt>
                <c:pt idx="146">
                  <c:v>41517</c:v>
                </c:pt>
                <c:pt idx="147">
                  <c:v>41515</c:v>
                </c:pt>
                <c:pt idx="148">
                  <c:v>41514</c:v>
                </c:pt>
                <c:pt idx="149">
                  <c:v>41521</c:v>
                </c:pt>
                <c:pt idx="150">
                  <c:v>41550</c:v>
                </c:pt>
                <c:pt idx="151">
                  <c:v>41528</c:v>
                </c:pt>
                <c:pt idx="152">
                  <c:v>41547</c:v>
                </c:pt>
                <c:pt idx="153">
                  <c:v>41541</c:v>
                </c:pt>
                <c:pt idx="154">
                  <c:v>41289</c:v>
                </c:pt>
                <c:pt idx="155">
                  <c:v>41524</c:v>
                </c:pt>
                <c:pt idx="156">
                  <c:v>41532</c:v>
                </c:pt>
                <c:pt idx="157">
                  <c:v>41527</c:v>
                </c:pt>
                <c:pt idx="158">
                  <c:v>41525</c:v>
                </c:pt>
                <c:pt idx="159">
                  <c:v>41537</c:v>
                </c:pt>
                <c:pt idx="160">
                  <c:v>41530</c:v>
                </c:pt>
                <c:pt idx="161">
                  <c:v>41155</c:v>
                </c:pt>
                <c:pt idx="162">
                  <c:v>41066</c:v>
                </c:pt>
                <c:pt idx="163">
                  <c:v>41487</c:v>
                </c:pt>
                <c:pt idx="164">
                  <c:v>41057</c:v>
                </c:pt>
                <c:pt idx="165">
                  <c:v>41088</c:v>
                </c:pt>
                <c:pt idx="166">
                  <c:v>41237</c:v>
                </c:pt>
                <c:pt idx="167">
                  <c:v>41305</c:v>
                </c:pt>
                <c:pt idx="168">
                  <c:v>41285</c:v>
                </c:pt>
                <c:pt idx="169">
                  <c:v>41344</c:v>
                </c:pt>
                <c:pt idx="170">
                  <c:v>41278</c:v>
                </c:pt>
                <c:pt idx="171">
                  <c:v>41471</c:v>
                </c:pt>
                <c:pt idx="172">
                  <c:v>41461</c:v>
                </c:pt>
                <c:pt idx="173">
                  <c:v>41438</c:v>
                </c:pt>
                <c:pt idx="174">
                  <c:v>41102</c:v>
                </c:pt>
                <c:pt idx="175">
                  <c:v>41150</c:v>
                </c:pt>
                <c:pt idx="176">
                  <c:v>41309</c:v>
                </c:pt>
                <c:pt idx="177">
                  <c:v>41160</c:v>
                </c:pt>
                <c:pt idx="178">
                  <c:v>41372</c:v>
                </c:pt>
                <c:pt idx="179">
                  <c:v>41156</c:v>
                </c:pt>
                <c:pt idx="180">
                  <c:v>41535</c:v>
                </c:pt>
                <c:pt idx="181">
                  <c:v>41065</c:v>
                </c:pt>
                <c:pt idx="182">
                  <c:v>41395</c:v>
                </c:pt>
                <c:pt idx="183">
                  <c:v>41364</c:v>
                </c:pt>
                <c:pt idx="184">
                  <c:v>41546</c:v>
                </c:pt>
                <c:pt idx="185">
                  <c:v>41076</c:v>
                </c:pt>
                <c:pt idx="186">
                  <c:v>41103</c:v>
                </c:pt>
                <c:pt idx="187">
                  <c:v>41205</c:v>
                </c:pt>
                <c:pt idx="188">
                  <c:v>41277</c:v>
                </c:pt>
                <c:pt idx="189">
                  <c:v>41265</c:v>
                </c:pt>
                <c:pt idx="190">
                  <c:v>41486</c:v>
                </c:pt>
                <c:pt idx="191">
                  <c:v>41393</c:v>
                </c:pt>
                <c:pt idx="192">
                  <c:v>41269</c:v>
                </c:pt>
                <c:pt idx="193">
                  <c:v>41283</c:v>
                </c:pt>
                <c:pt idx="194">
                  <c:v>41531</c:v>
                </c:pt>
                <c:pt idx="195">
                  <c:v>41477</c:v>
                </c:pt>
                <c:pt idx="196">
                  <c:v>41394</c:v>
                </c:pt>
                <c:pt idx="197">
                  <c:v>41306</c:v>
                </c:pt>
                <c:pt idx="198">
                  <c:v>41051</c:v>
                </c:pt>
                <c:pt idx="199">
                  <c:v>41049</c:v>
                </c:pt>
                <c:pt idx="200">
                  <c:v>41379</c:v>
                </c:pt>
                <c:pt idx="201">
                  <c:v>41460</c:v>
                </c:pt>
                <c:pt idx="202">
                  <c:v>41423</c:v>
                </c:pt>
                <c:pt idx="203">
                  <c:v>41078</c:v>
                </c:pt>
                <c:pt idx="204">
                  <c:v>41325</c:v>
                </c:pt>
                <c:pt idx="205">
                  <c:v>41383</c:v>
                </c:pt>
                <c:pt idx="206">
                  <c:v>41349</c:v>
                </c:pt>
                <c:pt idx="207">
                  <c:v>41489</c:v>
                </c:pt>
                <c:pt idx="208">
                  <c:v>41382</c:v>
                </c:pt>
                <c:pt idx="209">
                  <c:v>41204</c:v>
                </c:pt>
                <c:pt idx="210">
                  <c:v>41273</c:v>
                </c:pt>
                <c:pt idx="211">
                  <c:v>41038</c:v>
                </c:pt>
                <c:pt idx="212">
                  <c:v>41293</c:v>
                </c:pt>
                <c:pt idx="213">
                  <c:v>41261</c:v>
                </c:pt>
                <c:pt idx="214">
                  <c:v>41334</c:v>
                </c:pt>
                <c:pt idx="215">
                  <c:v>41376</c:v>
                </c:pt>
                <c:pt idx="216">
                  <c:v>41447</c:v>
                </c:pt>
                <c:pt idx="217">
                  <c:v>41512</c:v>
                </c:pt>
                <c:pt idx="218">
                  <c:v>41408</c:v>
                </c:pt>
                <c:pt idx="219">
                  <c:v>41081</c:v>
                </c:pt>
                <c:pt idx="220">
                  <c:v>41067</c:v>
                </c:pt>
                <c:pt idx="221">
                  <c:v>41065</c:v>
                </c:pt>
                <c:pt idx="222">
                  <c:v>41491</c:v>
                </c:pt>
                <c:pt idx="223">
                  <c:v>41348</c:v>
                </c:pt>
                <c:pt idx="224">
                  <c:v>41436</c:v>
                </c:pt>
                <c:pt idx="225">
                  <c:v>41358</c:v>
                </c:pt>
                <c:pt idx="226">
                  <c:v>41341</c:v>
                </c:pt>
                <c:pt idx="227">
                  <c:v>41435</c:v>
                </c:pt>
                <c:pt idx="228">
                  <c:v>41230</c:v>
                </c:pt>
                <c:pt idx="229">
                  <c:v>41100</c:v>
                </c:pt>
                <c:pt idx="230">
                  <c:v>41359</c:v>
                </c:pt>
                <c:pt idx="231">
                  <c:v>41291</c:v>
                </c:pt>
                <c:pt idx="232">
                  <c:v>41446</c:v>
                </c:pt>
                <c:pt idx="233">
                  <c:v>41385</c:v>
                </c:pt>
                <c:pt idx="234">
                  <c:v>41298</c:v>
                </c:pt>
                <c:pt idx="235">
                  <c:v>41387</c:v>
                </c:pt>
                <c:pt idx="236">
                  <c:v>41406</c:v>
                </c:pt>
                <c:pt idx="237">
                  <c:v>41216</c:v>
                </c:pt>
                <c:pt idx="238">
                  <c:v>41110</c:v>
                </c:pt>
                <c:pt idx="239">
                  <c:v>41409</c:v>
                </c:pt>
                <c:pt idx="240">
                  <c:v>41409</c:v>
                </c:pt>
                <c:pt idx="241">
                  <c:v>41375</c:v>
                </c:pt>
                <c:pt idx="242">
                  <c:v>41428</c:v>
                </c:pt>
                <c:pt idx="243">
                  <c:v>41472</c:v>
                </c:pt>
                <c:pt idx="244">
                  <c:v>41082</c:v>
                </c:pt>
                <c:pt idx="245">
                  <c:v>41302</c:v>
                </c:pt>
                <c:pt idx="246">
                  <c:v>41091</c:v>
                </c:pt>
                <c:pt idx="247">
                  <c:v>41388</c:v>
                </c:pt>
                <c:pt idx="248">
                  <c:v>41520</c:v>
                </c:pt>
                <c:pt idx="249">
                  <c:v>41185</c:v>
                </c:pt>
                <c:pt idx="250">
                  <c:v>41488</c:v>
                </c:pt>
                <c:pt idx="251">
                  <c:v>41276</c:v>
                </c:pt>
                <c:pt idx="252">
                  <c:v>41190</c:v>
                </c:pt>
                <c:pt idx="253">
                  <c:v>41352</c:v>
                </c:pt>
                <c:pt idx="254">
                  <c:v>41268</c:v>
                </c:pt>
                <c:pt idx="255">
                  <c:v>41200</c:v>
                </c:pt>
                <c:pt idx="256">
                  <c:v>41308</c:v>
                </c:pt>
                <c:pt idx="257">
                  <c:v>41256</c:v>
                </c:pt>
                <c:pt idx="258">
                  <c:v>41354</c:v>
                </c:pt>
                <c:pt idx="259">
                  <c:v>41357</c:v>
                </c:pt>
                <c:pt idx="260">
                  <c:v>41327</c:v>
                </c:pt>
                <c:pt idx="261">
                  <c:v>41384</c:v>
                </c:pt>
                <c:pt idx="262">
                  <c:v>41386</c:v>
                </c:pt>
                <c:pt idx="263">
                  <c:v>41330</c:v>
                </c:pt>
                <c:pt idx="264">
                  <c:v>41043</c:v>
                </c:pt>
                <c:pt idx="265">
                  <c:v>41353</c:v>
                </c:pt>
                <c:pt idx="266">
                  <c:v>41351</c:v>
                </c:pt>
                <c:pt idx="267">
                  <c:v>41048</c:v>
                </c:pt>
                <c:pt idx="268">
                  <c:v>41339</c:v>
                </c:pt>
                <c:pt idx="269">
                  <c:v>41430</c:v>
                </c:pt>
                <c:pt idx="270">
                  <c:v>41419</c:v>
                </c:pt>
                <c:pt idx="271">
                  <c:v>41225</c:v>
                </c:pt>
                <c:pt idx="272">
                  <c:v>41263</c:v>
                </c:pt>
                <c:pt idx="273">
                  <c:v>41421</c:v>
                </c:pt>
                <c:pt idx="274">
                  <c:v>41241</c:v>
                </c:pt>
                <c:pt idx="275">
                  <c:v>41152</c:v>
                </c:pt>
                <c:pt idx="276">
                  <c:v>41113</c:v>
                </c:pt>
                <c:pt idx="277">
                  <c:v>41338</c:v>
                </c:pt>
                <c:pt idx="278">
                  <c:v>41041</c:v>
                </c:pt>
                <c:pt idx="279">
                  <c:v>41267</c:v>
                </c:pt>
                <c:pt idx="280">
                  <c:v>41123</c:v>
                </c:pt>
                <c:pt idx="281">
                  <c:v>41469</c:v>
                </c:pt>
                <c:pt idx="282">
                  <c:v>41087</c:v>
                </c:pt>
                <c:pt idx="283">
                  <c:v>41122</c:v>
                </c:pt>
                <c:pt idx="284">
                  <c:v>41522</c:v>
                </c:pt>
                <c:pt idx="285">
                  <c:v>41107</c:v>
                </c:pt>
                <c:pt idx="286">
                  <c:v>41176</c:v>
                </c:pt>
                <c:pt idx="287">
                  <c:v>41480</c:v>
                </c:pt>
                <c:pt idx="288">
                  <c:v>41516</c:v>
                </c:pt>
                <c:pt idx="289">
                  <c:v>41208</c:v>
                </c:pt>
                <c:pt idx="290">
                  <c:v>41303</c:v>
                </c:pt>
                <c:pt idx="291">
                  <c:v>41257</c:v>
                </c:pt>
                <c:pt idx="292">
                  <c:v>41542</c:v>
                </c:pt>
                <c:pt idx="293">
                  <c:v>41312</c:v>
                </c:pt>
                <c:pt idx="294">
                  <c:v>41355</c:v>
                </c:pt>
                <c:pt idx="295">
                  <c:v>41466</c:v>
                </c:pt>
                <c:pt idx="296">
                  <c:v>41470</c:v>
                </c:pt>
                <c:pt idx="297">
                  <c:v>41099</c:v>
                </c:pt>
                <c:pt idx="298">
                  <c:v>41044</c:v>
                </c:pt>
                <c:pt idx="299">
                  <c:v>41242</c:v>
                </c:pt>
                <c:pt idx="300">
                  <c:v>41089</c:v>
                </c:pt>
                <c:pt idx="301">
                  <c:v>41313</c:v>
                </c:pt>
                <c:pt idx="302">
                  <c:v>41454</c:v>
                </c:pt>
                <c:pt idx="303">
                  <c:v>41426</c:v>
                </c:pt>
                <c:pt idx="304">
                  <c:v>41299</c:v>
                </c:pt>
                <c:pt idx="305">
                  <c:v>41235</c:v>
                </c:pt>
                <c:pt idx="306">
                  <c:v>41172</c:v>
                </c:pt>
                <c:pt idx="307">
                  <c:v>41047</c:v>
                </c:pt>
                <c:pt idx="308">
                  <c:v>41037</c:v>
                </c:pt>
                <c:pt idx="309">
                  <c:v>41337</c:v>
                </c:pt>
                <c:pt idx="310">
                  <c:v>41279</c:v>
                </c:pt>
                <c:pt idx="311">
                  <c:v>41413</c:v>
                </c:pt>
                <c:pt idx="312">
                  <c:v>41290</c:v>
                </c:pt>
                <c:pt idx="313">
                  <c:v>41296</c:v>
                </c:pt>
                <c:pt idx="314">
                  <c:v>41246</c:v>
                </c:pt>
                <c:pt idx="315">
                  <c:v>41210</c:v>
                </c:pt>
                <c:pt idx="316">
                  <c:v>41154</c:v>
                </c:pt>
                <c:pt idx="317">
                  <c:v>41189</c:v>
                </c:pt>
                <c:pt idx="318">
                  <c:v>41377</c:v>
                </c:pt>
                <c:pt idx="319">
                  <c:v>41326</c:v>
                </c:pt>
                <c:pt idx="320">
                  <c:v>41304</c:v>
                </c:pt>
                <c:pt idx="321">
                  <c:v>41058</c:v>
                </c:pt>
                <c:pt idx="322">
                  <c:v>41232</c:v>
                </c:pt>
                <c:pt idx="323">
                  <c:v>41286</c:v>
                </c:pt>
                <c:pt idx="324">
                  <c:v>41439</c:v>
                </c:pt>
                <c:pt idx="325">
                  <c:v>41402</c:v>
                </c:pt>
                <c:pt idx="326">
                  <c:v>41380</c:v>
                </c:pt>
                <c:pt idx="327">
                  <c:v>41039</c:v>
                </c:pt>
                <c:pt idx="328">
                  <c:v>41185</c:v>
                </c:pt>
                <c:pt idx="329">
                  <c:v>41249</c:v>
                </c:pt>
                <c:pt idx="330">
                  <c:v>41307</c:v>
                </c:pt>
                <c:pt idx="331">
                  <c:v>41092</c:v>
                </c:pt>
                <c:pt idx="332">
                  <c:v>41251</c:v>
                </c:pt>
                <c:pt idx="333">
                  <c:v>41314</c:v>
                </c:pt>
                <c:pt idx="334">
                  <c:v>41498</c:v>
                </c:pt>
                <c:pt idx="335">
                  <c:v>41333</c:v>
                </c:pt>
                <c:pt idx="336">
                  <c:v>41554</c:v>
                </c:pt>
                <c:pt idx="337">
                  <c:v>41240</c:v>
                </c:pt>
                <c:pt idx="338">
                  <c:v>41316</c:v>
                </c:pt>
                <c:pt idx="339">
                  <c:v>41459</c:v>
                </c:pt>
                <c:pt idx="340">
                  <c:v>41319</c:v>
                </c:pt>
                <c:pt idx="341">
                  <c:v>41362</c:v>
                </c:pt>
                <c:pt idx="342">
                  <c:v>41381</c:v>
                </c:pt>
                <c:pt idx="343">
                  <c:v>41052</c:v>
                </c:pt>
                <c:pt idx="344">
                  <c:v>41175</c:v>
                </c:pt>
                <c:pt idx="345">
                  <c:v>41255</c:v>
                </c:pt>
                <c:pt idx="346">
                  <c:v>41190</c:v>
                </c:pt>
                <c:pt idx="347">
                  <c:v>41106</c:v>
                </c:pt>
                <c:pt idx="348">
                  <c:v>41091</c:v>
                </c:pt>
                <c:pt idx="349">
                  <c:v>41095</c:v>
                </c:pt>
                <c:pt idx="350">
                  <c:v>41343</c:v>
                </c:pt>
                <c:pt idx="351">
                  <c:v>41315</c:v>
                </c:pt>
                <c:pt idx="352">
                  <c:v>41187</c:v>
                </c:pt>
                <c:pt idx="353">
                  <c:v>41475</c:v>
                </c:pt>
                <c:pt idx="354">
                  <c:v>41368</c:v>
                </c:pt>
                <c:pt idx="355">
                  <c:v>41083</c:v>
                </c:pt>
                <c:pt idx="356">
                  <c:v>41484</c:v>
                </c:pt>
                <c:pt idx="357">
                  <c:v>41536</c:v>
                </c:pt>
                <c:pt idx="358">
                  <c:v>41495</c:v>
                </c:pt>
                <c:pt idx="359">
                  <c:v>41323</c:v>
                </c:pt>
                <c:pt idx="360">
                  <c:v>41250</c:v>
                </c:pt>
                <c:pt idx="361">
                  <c:v>41157</c:v>
                </c:pt>
                <c:pt idx="362">
                  <c:v>41548</c:v>
                </c:pt>
                <c:pt idx="363">
                  <c:v>41405</c:v>
                </c:pt>
                <c:pt idx="364">
                  <c:v>41036</c:v>
                </c:pt>
                <c:pt idx="365">
                  <c:v>41059</c:v>
                </c:pt>
                <c:pt idx="366">
                  <c:v>41314</c:v>
                </c:pt>
                <c:pt idx="367">
                  <c:v>41436</c:v>
                </c:pt>
                <c:pt idx="368">
                  <c:v>41559</c:v>
                </c:pt>
                <c:pt idx="369">
                  <c:v>41342</c:v>
                </c:pt>
                <c:pt idx="370">
                  <c:v>41206</c:v>
                </c:pt>
                <c:pt idx="371">
                  <c:v>41340</c:v>
                </c:pt>
                <c:pt idx="372">
                  <c:v>41071</c:v>
                </c:pt>
                <c:pt idx="373">
                  <c:v>41096</c:v>
                </c:pt>
                <c:pt idx="374">
                  <c:v>41036</c:v>
                </c:pt>
                <c:pt idx="375">
                  <c:v>41462</c:v>
                </c:pt>
                <c:pt idx="376">
                  <c:v>41329</c:v>
                </c:pt>
                <c:pt idx="377">
                  <c:v>41085</c:v>
                </c:pt>
                <c:pt idx="378">
                  <c:v>41511</c:v>
                </c:pt>
                <c:pt idx="379">
                  <c:v>41301</c:v>
                </c:pt>
                <c:pt idx="380">
                  <c:v>41079</c:v>
                </c:pt>
                <c:pt idx="381">
                  <c:v>41145</c:v>
                </c:pt>
                <c:pt idx="382">
                  <c:v>41400</c:v>
                </c:pt>
                <c:pt idx="383">
                  <c:v>41079</c:v>
                </c:pt>
                <c:pt idx="384">
                  <c:v>41476</c:v>
                </c:pt>
                <c:pt idx="385">
                  <c:v>41468</c:v>
                </c:pt>
                <c:pt idx="386">
                  <c:v>41427</c:v>
                </c:pt>
                <c:pt idx="387">
                  <c:v>41097</c:v>
                </c:pt>
                <c:pt idx="388">
                  <c:v>41493</c:v>
                </c:pt>
                <c:pt idx="389">
                  <c:v>41297</c:v>
                </c:pt>
                <c:pt idx="390">
                  <c:v>41272</c:v>
                </c:pt>
                <c:pt idx="391">
                  <c:v>41356</c:v>
                </c:pt>
                <c:pt idx="392">
                  <c:v>41248</c:v>
                </c:pt>
                <c:pt idx="393">
                  <c:v>41238</c:v>
                </c:pt>
                <c:pt idx="394">
                  <c:v>41318</c:v>
                </c:pt>
                <c:pt idx="395">
                  <c:v>41270</c:v>
                </c:pt>
                <c:pt idx="396">
                  <c:v>41217</c:v>
                </c:pt>
                <c:pt idx="397">
                  <c:v>41246</c:v>
                </c:pt>
                <c:pt idx="398">
                  <c:v>41171</c:v>
                </c:pt>
                <c:pt idx="399">
                  <c:v>41294</c:v>
                </c:pt>
                <c:pt idx="400">
                  <c:v>41149</c:v>
                </c:pt>
                <c:pt idx="401">
                  <c:v>41243</c:v>
                </c:pt>
                <c:pt idx="402">
                  <c:v>41271</c:v>
                </c:pt>
                <c:pt idx="403">
                  <c:v>41139</c:v>
                </c:pt>
                <c:pt idx="404">
                  <c:v>41234</c:v>
                </c:pt>
                <c:pt idx="405">
                  <c:v>41137</c:v>
                </c:pt>
                <c:pt idx="406">
                  <c:v>41270</c:v>
                </c:pt>
                <c:pt idx="407">
                  <c:v>41013</c:v>
                </c:pt>
                <c:pt idx="408">
                  <c:v>41443</c:v>
                </c:pt>
                <c:pt idx="409">
                  <c:v>41147</c:v>
                </c:pt>
                <c:pt idx="410">
                  <c:v>41038</c:v>
                </c:pt>
                <c:pt idx="411">
                  <c:v>41138</c:v>
                </c:pt>
                <c:pt idx="412">
                  <c:v>41225</c:v>
                </c:pt>
                <c:pt idx="413">
                  <c:v>41268</c:v>
                </c:pt>
                <c:pt idx="414">
                  <c:v>41267</c:v>
                </c:pt>
                <c:pt idx="415">
                  <c:v>41555</c:v>
                </c:pt>
                <c:pt idx="416">
                  <c:v>41504</c:v>
                </c:pt>
                <c:pt idx="417">
                  <c:v>41140</c:v>
                </c:pt>
                <c:pt idx="418">
                  <c:v>41506</c:v>
                </c:pt>
                <c:pt idx="419">
                  <c:v>41328</c:v>
                </c:pt>
                <c:pt idx="420">
                  <c:v>41020</c:v>
                </c:pt>
                <c:pt idx="421">
                  <c:v>41014</c:v>
                </c:pt>
                <c:pt idx="422">
                  <c:v>41272</c:v>
                </c:pt>
                <c:pt idx="423">
                  <c:v>41008</c:v>
                </c:pt>
                <c:pt idx="424">
                  <c:v>41283</c:v>
                </c:pt>
                <c:pt idx="425">
                  <c:v>41499</c:v>
                </c:pt>
                <c:pt idx="426">
                  <c:v>41244</c:v>
                </c:pt>
                <c:pt idx="427">
                  <c:v>41252</c:v>
                </c:pt>
                <c:pt idx="428">
                  <c:v>41247</c:v>
                </c:pt>
                <c:pt idx="429">
                  <c:v>41324</c:v>
                </c:pt>
                <c:pt idx="430">
                  <c:v>41134</c:v>
                </c:pt>
                <c:pt idx="431">
                  <c:v>41136</c:v>
                </c:pt>
                <c:pt idx="432">
                  <c:v>41135</c:v>
                </c:pt>
                <c:pt idx="433">
                  <c:v>41033</c:v>
                </c:pt>
                <c:pt idx="434">
                  <c:v>41018</c:v>
                </c:pt>
                <c:pt idx="435">
                  <c:v>41335</c:v>
                </c:pt>
                <c:pt idx="436">
                  <c:v>41170</c:v>
                </c:pt>
                <c:pt idx="437">
                  <c:v>41056</c:v>
                </c:pt>
                <c:pt idx="438">
                  <c:v>41227</c:v>
                </c:pt>
                <c:pt idx="439">
                  <c:v>41248</c:v>
                </c:pt>
                <c:pt idx="440">
                  <c:v>41034</c:v>
                </c:pt>
                <c:pt idx="441">
                  <c:v>41027</c:v>
                </c:pt>
                <c:pt idx="442">
                  <c:v>41332</c:v>
                </c:pt>
                <c:pt idx="443">
                  <c:v>41193</c:v>
                </c:pt>
                <c:pt idx="444">
                  <c:v>41498</c:v>
                </c:pt>
                <c:pt idx="445">
                  <c:v>41082</c:v>
                </c:pt>
                <c:pt idx="446">
                  <c:v>41019</c:v>
                </c:pt>
                <c:pt idx="447">
                  <c:v>41031</c:v>
                </c:pt>
                <c:pt idx="448">
                  <c:v>41236</c:v>
                </c:pt>
                <c:pt idx="449">
                  <c:v>41105</c:v>
                </c:pt>
                <c:pt idx="450">
                  <c:v>41279</c:v>
                </c:pt>
                <c:pt idx="451">
                  <c:v>41191</c:v>
                </c:pt>
                <c:pt idx="452">
                  <c:v>41290</c:v>
                </c:pt>
                <c:pt idx="453">
                  <c:v>41203</c:v>
                </c:pt>
                <c:pt idx="454">
                  <c:v>41151</c:v>
                </c:pt>
                <c:pt idx="455">
                  <c:v>41035</c:v>
                </c:pt>
                <c:pt idx="456">
                  <c:v>41029</c:v>
                </c:pt>
                <c:pt idx="457">
                  <c:v>41211</c:v>
                </c:pt>
                <c:pt idx="458">
                  <c:v>41184</c:v>
                </c:pt>
                <c:pt idx="459">
                  <c:v>41235</c:v>
                </c:pt>
                <c:pt idx="460">
                  <c:v>41186</c:v>
                </c:pt>
                <c:pt idx="461">
                  <c:v>41190</c:v>
                </c:pt>
                <c:pt idx="462">
                  <c:v>41194</c:v>
                </c:pt>
                <c:pt idx="463">
                  <c:v>41234</c:v>
                </c:pt>
                <c:pt idx="464">
                  <c:v>41130</c:v>
                </c:pt>
                <c:pt idx="465">
                  <c:v>41322</c:v>
                </c:pt>
                <c:pt idx="466">
                  <c:v>41229</c:v>
                </c:pt>
                <c:pt idx="467">
                  <c:v>41111</c:v>
                </c:pt>
                <c:pt idx="468">
                  <c:v>41213</c:v>
                </c:pt>
                <c:pt idx="469">
                  <c:v>41314</c:v>
                </c:pt>
                <c:pt idx="470">
                  <c:v>41228</c:v>
                </c:pt>
                <c:pt idx="471">
                  <c:v>41262</c:v>
                </c:pt>
                <c:pt idx="472">
                  <c:v>41217</c:v>
                </c:pt>
                <c:pt idx="473">
                  <c:v>41215</c:v>
                </c:pt>
                <c:pt idx="474">
                  <c:v>41253</c:v>
                </c:pt>
                <c:pt idx="475">
                  <c:v>41169</c:v>
                </c:pt>
                <c:pt idx="476">
                  <c:v>41219</c:v>
                </c:pt>
                <c:pt idx="477">
                  <c:v>41177</c:v>
                </c:pt>
                <c:pt idx="478">
                  <c:v>41287</c:v>
                </c:pt>
                <c:pt idx="479">
                  <c:v>41281</c:v>
                </c:pt>
                <c:pt idx="480">
                  <c:v>41141</c:v>
                </c:pt>
                <c:pt idx="481">
                  <c:v>41297</c:v>
                </c:pt>
                <c:pt idx="482">
                  <c:v>41185</c:v>
                </c:pt>
                <c:pt idx="483">
                  <c:v>41176</c:v>
                </c:pt>
                <c:pt idx="484">
                  <c:v>41209</c:v>
                </c:pt>
                <c:pt idx="485">
                  <c:v>41306</c:v>
                </c:pt>
                <c:pt idx="486">
                  <c:v>41015</c:v>
                </c:pt>
                <c:pt idx="487">
                  <c:v>41301</c:v>
                </c:pt>
                <c:pt idx="488">
                  <c:v>41356</c:v>
                </c:pt>
                <c:pt idx="489">
                  <c:v>41273</c:v>
                </c:pt>
                <c:pt idx="490">
                  <c:v>41202</c:v>
                </c:pt>
                <c:pt idx="491">
                  <c:v>41271</c:v>
                </c:pt>
                <c:pt idx="492">
                  <c:v>41240</c:v>
                </c:pt>
                <c:pt idx="493">
                  <c:v>41328</c:v>
                </c:pt>
                <c:pt idx="494">
                  <c:v>41241</c:v>
                </c:pt>
                <c:pt idx="495">
                  <c:v>41030</c:v>
                </c:pt>
                <c:pt idx="496">
                  <c:v>41214</c:v>
                </c:pt>
                <c:pt idx="497">
                  <c:v>41230</c:v>
                </c:pt>
                <c:pt idx="498">
                  <c:v>41225</c:v>
                </c:pt>
                <c:pt idx="499">
                  <c:v>41206</c:v>
                </c:pt>
                <c:pt idx="500">
                  <c:v>41224</c:v>
                </c:pt>
                <c:pt idx="501">
                  <c:v>41239</c:v>
                </c:pt>
                <c:pt idx="502">
                  <c:v>41399</c:v>
                </c:pt>
                <c:pt idx="503">
                  <c:v>41221</c:v>
                </c:pt>
                <c:pt idx="504">
                  <c:v>41335</c:v>
                </c:pt>
                <c:pt idx="505">
                  <c:v>41237</c:v>
                </c:pt>
                <c:pt idx="506">
                  <c:v>41197</c:v>
                </c:pt>
                <c:pt idx="507">
                  <c:v>41200</c:v>
                </c:pt>
                <c:pt idx="508">
                  <c:v>41189</c:v>
                </c:pt>
                <c:pt idx="509">
                  <c:v>41238</c:v>
                </c:pt>
                <c:pt idx="510">
                  <c:v>41226</c:v>
                </c:pt>
                <c:pt idx="511">
                  <c:v>41256</c:v>
                </c:pt>
                <c:pt idx="512">
                  <c:v>41028</c:v>
                </c:pt>
                <c:pt idx="513">
                  <c:v>41231</c:v>
                </c:pt>
                <c:pt idx="514">
                  <c:v>41192</c:v>
                </c:pt>
                <c:pt idx="515">
                  <c:v>41212</c:v>
                </c:pt>
                <c:pt idx="516">
                  <c:v>41198</c:v>
                </c:pt>
                <c:pt idx="517">
                  <c:v>41305</c:v>
                </c:pt>
                <c:pt idx="518">
                  <c:v>41222</c:v>
                </c:pt>
                <c:pt idx="519">
                  <c:v>41242</c:v>
                </c:pt>
                <c:pt idx="520">
                  <c:v>41419</c:v>
                </c:pt>
                <c:pt idx="521">
                  <c:v>41207</c:v>
                </c:pt>
                <c:pt idx="522">
                  <c:v>41086</c:v>
                </c:pt>
                <c:pt idx="523">
                  <c:v>41083</c:v>
                </c:pt>
                <c:pt idx="524">
                  <c:v>41079</c:v>
                </c:pt>
                <c:pt idx="525">
                  <c:v>41078</c:v>
                </c:pt>
                <c:pt idx="526">
                  <c:v>41060</c:v>
                </c:pt>
                <c:pt idx="527">
                  <c:v>41340</c:v>
                </c:pt>
                <c:pt idx="528">
                  <c:v>41276</c:v>
                </c:pt>
                <c:pt idx="529">
                  <c:v>41286</c:v>
                </c:pt>
                <c:pt idx="530">
                  <c:v>41277</c:v>
                </c:pt>
                <c:pt idx="531">
                  <c:v>41232</c:v>
                </c:pt>
                <c:pt idx="532">
                  <c:v>41531</c:v>
                </c:pt>
                <c:pt idx="533">
                  <c:v>41257</c:v>
                </c:pt>
                <c:pt idx="534">
                  <c:v>41261</c:v>
                </c:pt>
                <c:pt idx="535">
                  <c:v>41026</c:v>
                </c:pt>
                <c:pt idx="536">
                  <c:v>41259</c:v>
                </c:pt>
                <c:pt idx="537">
                  <c:v>41199</c:v>
                </c:pt>
                <c:pt idx="538">
                  <c:v>41323</c:v>
                </c:pt>
                <c:pt idx="539">
                  <c:v>41064</c:v>
                </c:pt>
                <c:pt idx="540">
                  <c:v>41342</c:v>
                </c:pt>
                <c:pt idx="541">
                  <c:v>41063</c:v>
                </c:pt>
                <c:pt idx="542">
                  <c:v>41101</c:v>
                </c:pt>
                <c:pt idx="543">
                  <c:v>41092</c:v>
                </c:pt>
                <c:pt idx="544">
                  <c:v>41223</c:v>
                </c:pt>
                <c:pt idx="545">
                  <c:v>41254</c:v>
                </c:pt>
                <c:pt idx="546">
                  <c:v>41343</c:v>
                </c:pt>
                <c:pt idx="547">
                  <c:v>41175</c:v>
                </c:pt>
                <c:pt idx="548">
                  <c:v>41168</c:v>
                </c:pt>
                <c:pt idx="549">
                  <c:v>41077</c:v>
                </c:pt>
                <c:pt idx="550">
                  <c:v>41292</c:v>
                </c:pt>
                <c:pt idx="551">
                  <c:v>41041</c:v>
                </c:pt>
                <c:pt idx="552">
                  <c:v>41233</c:v>
                </c:pt>
                <c:pt idx="553">
                  <c:v>41148</c:v>
                </c:pt>
                <c:pt idx="554">
                  <c:v>41307</c:v>
                </c:pt>
                <c:pt idx="555">
                  <c:v>41352</c:v>
                </c:pt>
                <c:pt idx="556">
                  <c:v>41316</c:v>
                </c:pt>
                <c:pt idx="557">
                  <c:v>41086</c:v>
                </c:pt>
                <c:pt idx="558">
                  <c:v>41299</c:v>
                </c:pt>
                <c:pt idx="559">
                  <c:v>41105</c:v>
                </c:pt>
                <c:pt idx="560">
                  <c:v>41095</c:v>
                </c:pt>
                <c:pt idx="561">
                  <c:v>41094</c:v>
                </c:pt>
                <c:pt idx="562">
                  <c:v>41325</c:v>
                </c:pt>
                <c:pt idx="563">
                  <c:v>41062</c:v>
                </c:pt>
                <c:pt idx="564">
                  <c:v>41218</c:v>
                </c:pt>
                <c:pt idx="565">
                  <c:v>41204</c:v>
                </c:pt>
                <c:pt idx="566">
                  <c:v>41377</c:v>
                </c:pt>
                <c:pt idx="567">
                  <c:v>41315</c:v>
                </c:pt>
                <c:pt idx="568">
                  <c:v>41152</c:v>
                </c:pt>
                <c:pt idx="569">
                  <c:v>41075</c:v>
                </c:pt>
                <c:pt idx="570">
                  <c:v>41143</c:v>
                </c:pt>
                <c:pt idx="571">
                  <c:v>41336</c:v>
                </c:pt>
                <c:pt idx="572">
                  <c:v>41201</c:v>
                </c:pt>
                <c:pt idx="573">
                  <c:v>41379</c:v>
                </c:pt>
                <c:pt idx="574">
                  <c:v>41009</c:v>
                </c:pt>
                <c:pt idx="575">
                  <c:v>41326</c:v>
                </c:pt>
                <c:pt idx="576">
                  <c:v>41412</c:v>
                </c:pt>
                <c:pt idx="577">
                  <c:v>41440</c:v>
                </c:pt>
                <c:pt idx="578">
                  <c:v>41334</c:v>
                </c:pt>
                <c:pt idx="579">
                  <c:v>41476</c:v>
                </c:pt>
                <c:pt idx="580">
                  <c:v>41124</c:v>
                </c:pt>
                <c:pt idx="581">
                  <c:v>41371</c:v>
                </c:pt>
                <c:pt idx="582">
                  <c:v>41332</c:v>
                </c:pt>
                <c:pt idx="583">
                  <c:v>41399</c:v>
                </c:pt>
                <c:pt idx="584">
                  <c:v>41132</c:v>
                </c:pt>
                <c:pt idx="585">
                  <c:v>41468</c:v>
                </c:pt>
                <c:pt idx="586">
                  <c:v>41436</c:v>
                </c:pt>
                <c:pt idx="587">
                  <c:v>41012</c:v>
                </c:pt>
                <c:pt idx="588">
                  <c:v>41350</c:v>
                </c:pt>
                <c:pt idx="589">
                  <c:v>41032</c:v>
                </c:pt>
                <c:pt idx="590">
                  <c:v>41234</c:v>
                </c:pt>
                <c:pt idx="591">
                  <c:v>41478</c:v>
                </c:pt>
                <c:pt idx="592">
                  <c:v>41131</c:v>
                </c:pt>
                <c:pt idx="593">
                  <c:v>41393</c:v>
                </c:pt>
                <c:pt idx="594">
                  <c:v>41055</c:v>
                </c:pt>
                <c:pt idx="595">
                  <c:v>41370</c:v>
                </c:pt>
                <c:pt idx="596">
                  <c:v>41357</c:v>
                </c:pt>
                <c:pt idx="597">
                  <c:v>41097</c:v>
                </c:pt>
                <c:pt idx="598">
                  <c:v>41103</c:v>
                </c:pt>
                <c:pt idx="599">
                  <c:v>41220</c:v>
                </c:pt>
                <c:pt idx="600">
                  <c:v>41486</c:v>
                </c:pt>
                <c:pt idx="601">
                  <c:v>41497</c:v>
                </c:pt>
                <c:pt idx="602">
                  <c:v>41511</c:v>
                </c:pt>
                <c:pt idx="603">
                  <c:v>41308</c:v>
                </c:pt>
                <c:pt idx="604">
                  <c:v>41294</c:v>
                </c:pt>
                <c:pt idx="605">
                  <c:v>41490</c:v>
                </c:pt>
                <c:pt idx="606">
                  <c:v>41530</c:v>
                </c:pt>
                <c:pt idx="607">
                  <c:v>41437</c:v>
                </c:pt>
                <c:pt idx="608">
                  <c:v>41513</c:v>
                </c:pt>
                <c:pt idx="609">
                  <c:v>41488</c:v>
                </c:pt>
                <c:pt idx="610">
                  <c:v>41526</c:v>
                </c:pt>
                <c:pt idx="611">
                  <c:v>41412</c:v>
                </c:pt>
                <c:pt idx="612">
                  <c:v>41421</c:v>
                </c:pt>
                <c:pt idx="613">
                  <c:v>41481</c:v>
                </c:pt>
                <c:pt idx="614">
                  <c:v>41495</c:v>
                </c:pt>
                <c:pt idx="615">
                  <c:v>41428</c:v>
                </c:pt>
                <c:pt idx="616">
                  <c:v>41474</c:v>
                </c:pt>
                <c:pt idx="617">
                  <c:v>41303</c:v>
                </c:pt>
                <c:pt idx="618">
                  <c:v>41439</c:v>
                </c:pt>
                <c:pt idx="619">
                  <c:v>41501</c:v>
                </c:pt>
                <c:pt idx="620">
                  <c:v>41441</c:v>
                </c:pt>
                <c:pt idx="621">
                  <c:v>41503</c:v>
                </c:pt>
                <c:pt idx="622">
                  <c:v>41484</c:v>
                </c:pt>
                <c:pt idx="623">
                  <c:v>41394</c:v>
                </c:pt>
                <c:pt idx="624">
                  <c:v>41532</c:v>
                </c:pt>
                <c:pt idx="625">
                  <c:v>41472</c:v>
                </c:pt>
                <c:pt idx="626">
                  <c:v>41046</c:v>
                </c:pt>
                <c:pt idx="627">
                  <c:v>41516</c:v>
                </c:pt>
                <c:pt idx="628">
                  <c:v>41438</c:v>
                </c:pt>
                <c:pt idx="629">
                  <c:v>41413</c:v>
                </c:pt>
                <c:pt idx="630">
                  <c:v>41509</c:v>
                </c:pt>
                <c:pt idx="631">
                  <c:v>41528</c:v>
                </c:pt>
                <c:pt idx="632">
                  <c:v>41548</c:v>
                </c:pt>
                <c:pt idx="633">
                  <c:v>41084</c:v>
                </c:pt>
                <c:pt idx="634">
                  <c:v>41499</c:v>
                </c:pt>
                <c:pt idx="635">
                  <c:v>41518</c:v>
                </c:pt>
                <c:pt idx="636">
                  <c:v>41534</c:v>
                </c:pt>
                <c:pt idx="637">
                  <c:v>41133</c:v>
                </c:pt>
                <c:pt idx="638">
                  <c:v>41524</c:v>
                </c:pt>
                <c:pt idx="639">
                  <c:v>41426</c:v>
                </c:pt>
                <c:pt idx="640">
                  <c:v>41506</c:v>
                </c:pt>
                <c:pt idx="641">
                  <c:v>41108</c:v>
                </c:pt>
                <c:pt idx="642">
                  <c:v>41110</c:v>
                </c:pt>
                <c:pt idx="643">
                  <c:v>41322</c:v>
                </c:pt>
                <c:pt idx="644">
                  <c:v>41493</c:v>
                </c:pt>
                <c:pt idx="645">
                  <c:v>41208</c:v>
                </c:pt>
                <c:pt idx="646">
                  <c:v>41158</c:v>
                </c:pt>
                <c:pt idx="647">
                  <c:v>41329</c:v>
                </c:pt>
                <c:pt idx="648">
                  <c:v>41300</c:v>
                </c:pt>
                <c:pt idx="649">
                  <c:v>41294</c:v>
                </c:pt>
                <c:pt idx="650">
                  <c:v>41017</c:v>
                </c:pt>
                <c:pt idx="651">
                  <c:v>41255</c:v>
                </c:pt>
                <c:pt idx="652">
                  <c:v>41010</c:v>
                </c:pt>
                <c:pt idx="653">
                  <c:v>41093</c:v>
                </c:pt>
                <c:pt idx="654">
                  <c:v>41406</c:v>
                </c:pt>
                <c:pt idx="655">
                  <c:v>41076</c:v>
                </c:pt>
                <c:pt idx="656">
                  <c:v>41205</c:v>
                </c:pt>
                <c:pt idx="657">
                  <c:v>41444</c:v>
                </c:pt>
                <c:pt idx="658">
                  <c:v>41209</c:v>
                </c:pt>
                <c:pt idx="659">
                  <c:v>41259</c:v>
                </c:pt>
                <c:pt idx="660">
                  <c:v>41543</c:v>
                </c:pt>
                <c:pt idx="661">
                  <c:v>41405</c:v>
                </c:pt>
                <c:pt idx="662">
                  <c:v>41359</c:v>
                </c:pt>
                <c:pt idx="663">
                  <c:v>41120</c:v>
                </c:pt>
                <c:pt idx="664">
                  <c:v>41317</c:v>
                </c:pt>
                <c:pt idx="665">
                  <c:v>41391</c:v>
                </c:pt>
                <c:pt idx="666">
                  <c:v>41264</c:v>
                </c:pt>
                <c:pt idx="667">
                  <c:v>41333</c:v>
                </c:pt>
                <c:pt idx="668">
                  <c:v>41440</c:v>
                </c:pt>
                <c:pt idx="669">
                  <c:v>41269</c:v>
                </c:pt>
                <c:pt idx="670">
                  <c:v>41174</c:v>
                </c:pt>
                <c:pt idx="671">
                  <c:v>41091</c:v>
                </c:pt>
                <c:pt idx="672">
                  <c:v>41101</c:v>
                </c:pt>
                <c:pt idx="673">
                  <c:v>41101</c:v>
                </c:pt>
                <c:pt idx="674">
                  <c:v>41560</c:v>
                </c:pt>
                <c:pt idx="675">
                  <c:v>41331</c:v>
                </c:pt>
                <c:pt idx="676">
                  <c:v>41311</c:v>
                </c:pt>
                <c:pt idx="677">
                  <c:v>41234</c:v>
                </c:pt>
                <c:pt idx="678">
                  <c:v>41220</c:v>
                </c:pt>
                <c:pt idx="679">
                  <c:v>41309</c:v>
                </c:pt>
                <c:pt idx="680">
                  <c:v>41520</c:v>
                </c:pt>
                <c:pt idx="681">
                  <c:v>41321</c:v>
                </c:pt>
                <c:pt idx="682">
                  <c:v>41539</c:v>
                </c:pt>
                <c:pt idx="683">
                  <c:v>41184</c:v>
                </c:pt>
                <c:pt idx="684">
                  <c:v>41285</c:v>
                </c:pt>
                <c:pt idx="685">
                  <c:v>41420</c:v>
                </c:pt>
                <c:pt idx="686">
                  <c:v>41071</c:v>
                </c:pt>
                <c:pt idx="687">
                  <c:v>41344</c:v>
                </c:pt>
                <c:pt idx="688">
                  <c:v>41337</c:v>
                </c:pt>
              </c:numCache>
            </c:numRef>
          </c:cat>
          <c:val>
            <c:numRef>
              <c:f>'Bike Ride History'!$D$2:$D$690</c:f>
              <c:numCache>
                <c:formatCode>_(* #,##0.0_);_(* \(#,##0.0\);_(* "-"??_);_(@_)</c:formatCode>
                <c:ptCount val="689"/>
                <c:pt idx="0">
                  <c:v>43.4148</c:v>
                </c:pt>
                <c:pt idx="1">
                  <c:v>41.456899999999997</c:v>
                </c:pt>
                <c:pt idx="2">
                  <c:v>40.5486</c:v>
                </c:pt>
                <c:pt idx="3">
                  <c:v>38.269599999999997</c:v>
                </c:pt>
                <c:pt idx="4">
                  <c:v>36.8489</c:v>
                </c:pt>
                <c:pt idx="5">
                  <c:v>36.433399999999999</c:v>
                </c:pt>
                <c:pt idx="6">
                  <c:v>36.116399999999999</c:v>
                </c:pt>
                <c:pt idx="7">
                  <c:v>34.8369</c:v>
                </c:pt>
                <c:pt idx="8">
                  <c:v>34.047899999999998</c:v>
                </c:pt>
                <c:pt idx="9">
                  <c:v>33.489100000000001</c:v>
                </c:pt>
                <c:pt idx="10">
                  <c:v>31.933299999999999</c:v>
                </c:pt>
                <c:pt idx="11">
                  <c:v>30.753900000000002</c:v>
                </c:pt>
                <c:pt idx="12">
                  <c:v>30.338799999999999</c:v>
                </c:pt>
                <c:pt idx="13">
                  <c:v>30.042200000000001</c:v>
                </c:pt>
                <c:pt idx="14">
                  <c:v>29.7592</c:v>
                </c:pt>
                <c:pt idx="15">
                  <c:v>29.039000000000001</c:v>
                </c:pt>
                <c:pt idx="16">
                  <c:v>28.909300000000002</c:v>
                </c:pt>
                <c:pt idx="17">
                  <c:v>28.8887</c:v>
                </c:pt>
                <c:pt idx="18">
                  <c:v>28.5334</c:v>
                </c:pt>
                <c:pt idx="19">
                  <c:v>27.833200000000001</c:v>
                </c:pt>
                <c:pt idx="20">
                  <c:v>27.636600000000001</c:v>
                </c:pt>
                <c:pt idx="21">
                  <c:v>27.427099999999999</c:v>
                </c:pt>
                <c:pt idx="22">
                  <c:v>27.4147</c:v>
                </c:pt>
                <c:pt idx="23">
                  <c:v>27.1616</c:v>
                </c:pt>
                <c:pt idx="24">
                  <c:v>26.945</c:v>
                </c:pt>
                <c:pt idx="25">
                  <c:v>26.939299999999999</c:v>
                </c:pt>
                <c:pt idx="26">
                  <c:v>26.753</c:v>
                </c:pt>
                <c:pt idx="27">
                  <c:v>26.44</c:v>
                </c:pt>
                <c:pt idx="28">
                  <c:v>26.2959</c:v>
                </c:pt>
                <c:pt idx="29">
                  <c:v>25.629200000000001</c:v>
                </c:pt>
                <c:pt idx="30">
                  <c:v>24.153500000000001</c:v>
                </c:pt>
                <c:pt idx="31">
                  <c:v>24.06</c:v>
                </c:pt>
                <c:pt idx="32">
                  <c:v>24.03</c:v>
                </c:pt>
                <c:pt idx="33">
                  <c:v>23.5183</c:v>
                </c:pt>
                <c:pt idx="34">
                  <c:v>23.324300000000001</c:v>
                </c:pt>
                <c:pt idx="35">
                  <c:v>23.202999999999999</c:v>
                </c:pt>
                <c:pt idx="36">
                  <c:v>22.964500000000001</c:v>
                </c:pt>
                <c:pt idx="37">
                  <c:v>22.735399999999998</c:v>
                </c:pt>
                <c:pt idx="38">
                  <c:v>22.5581</c:v>
                </c:pt>
                <c:pt idx="39">
                  <c:v>22.448799999999999</c:v>
                </c:pt>
                <c:pt idx="40">
                  <c:v>22.136800000000001</c:v>
                </c:pt>
                <c:pt idx="41">
                  <c:v>21.843900000000001</c:v>
                </c:pt>
                <c:pt idx="42">
                  <c:v>21.744900000000001</c:v>
                </c:pt>
                <c:pt idx="43">
                  <c:v>21.67</c:v>
                </c:pt>
                <c:pt idx="44">
                  <c:v>21.4072</c:v>
                </c:pt>
                <c:pt idx="45">
                  <c:v>21.406700000000001</c:v>
                </c:pt>
                <c:pt idx="46">
                  <c:v>21.136199999999999</c:v>
                </c:pt>
                <c:pt idx="47">
                  <c:v>21.092400000000001</c:v>
                </c:pt>
                <c:pt idx="48">
                  <c:v>21.08</c:v>
                </c:pt>
                <c:pt idx="49">
                  <c:v>21.0562</c:v>
                </c:pt>
                <c:pt idx="50">
                  <c:v>20.691400000000002</c:v>
                </c:pt>
                <c:pt idx="51">
                  <c:v>20.61</c:v>
                </c:pt>
                <c:pt idx="52">
                  <c:v>20.283300000000001</c:v>
                </c:pt>
                <c:pt idx="53">
                  <c:v>20.127600000000001</c:v>
                </c:pt>
                <c:pt idx="54">
                  <c:v>19.963999999999999</c:v>
                </c:pt>
                <c:pt idx="55">
                  <c:v>19.962499999999999</c:v>
                </c:pt>
                <c:pt idx="56">
                  <c:v>19.9587</c:v>
                </c:pt>
                <c:pt idx="57">
                  <c:v>19.868200000000002</c:v>
                </c:pt>
                <c:pt idx="58">
                  <c:v>19.840399999999999</c:v>
                </c:pt>
                <c:pt idx="59">
                  <c:v>19.8</c:v>
                </c:pt>
                <c:pt idx="60">
                  <c:v>19.78</c:v>
                </c:pt>
                <c:pt idx="61">
                  <c:v>19.552</c:v>
                </c:pt>
                <c:pt idx="62">
                  <c:v>19.4269</c:v>
                </c:pt>
                <c:pt idx="63">
                  <c:v>19.420000000000002</c:v>
                </c:pt>
                <c:pt idx="64">
                  <c:v>19.164200000000001</c:v>
                </c:pt>
                <c:pt idx="65">
                  <c:v>19.094200000000001</c:v>
                </c:pt>
                <c:pt idx="66">
                  <c:v>19.004200000000001</c:v>
                </c:pt>
                <c:pt idx="67">
                  <c:v>18.97</c:v>
                </c:pt>
                <c:pt idx="68">
                  <c:v>18.8489</c:v>
                </c:pt>
                <c:pt idx="69">
                  <c:v>18.769400000000001</c:v>
                </c:pt>
                <c:pt idx="70">
                  <c:v>18.7562</c:v>
                </c:pt>
                <c:pt idx="71">
                  <c:v>18.709299999999999</c:v>
                </c:pt>
                <c:pt idx="72">
                  <c:v>18.623100000000001</c:v>
                </c:pt>
                <c:pt idx="73">
                  <c:v>18.530899999999999</c:v>
                </c:pt>
                <c:pt idx="74">
                  <c:v>18.475300000000001</c:v>
                </c:pt>
                <c:pt idx="75">
                  <c:v>18.386099999999999</c:v>
                </c:pt>
                <c:pt idx="76">
                  <c:v>18.223299999999998</c:v>
                </c:pt>
                <c:pt idx="77">
                  <c:v>18.0928</c:v>
                </c:pt>
                <c:pt idx="78">
                  <c:v>17.9086</c:v>
                </c:pt>
                <c:pt idx="79">
                  <c:v>17.7849</c:v>
                </c:pt>
                <c:pt idx="80">
                  <c:v>17.773399999999999</c:v>
                </c:pt>
                <c:pt idx="81">
                  <c:v>17.700500000000002</c:v>
                </c:pt>
                <c:pt idx="82">
                  <c:v>17.6343</c:v>
                </c:pt>
                <c:pt idx="83">
                  <c:v>17.624600000000001</c:v>
                </c:pt>
                <c:pt idx="84">
                  <c:v>17.6112</c:v>
                </c:pt>
                <c:pt idx="85">
                  <c:v>17.579999999999998</c:v>
                </c:pt>
                <c:pt idx="86">
                  <c:v>17.5017</c:v>
                </c:pt>
                <c:pt idx="87">
                  <c:v>17.318899999999999</c:v>
                </c:pt>
                <c:pt idx="88">
                  <c:v>17.265000000000001</c:v>
                </c:pt>
                <c:pt idx="89">
                  <c:v>17.178999999999998</c:v>
                </c:pt>
                <c:pt idx="90">
                  <c:v>17.118600000000001</c:v>
                </c:pt>
                <c:pt idx="91">
                  <c:v>17.098199999999999</c:v>
                </c:pt>
                <c:pt idx="92">
                  <c:v>17.0197</c:v>
                </c:pt>
                <c:pt idx="93">
                  <c:v>16.926100000000002</c:v>
                </c:pt>
                <c:pt idx="94">
                  <c:v>16.912700000000001</c:v>
                </c:pt>
                <c:pt idx="95">
                  <c:v>16.8889</c:v>
                </c:pt>
                <c:pt idx="96">
                  <c:v>16.869700000000002</c:v>
                </c:pt>
                <c:pt idx="97">
                  <c:v>16.785499999999999</c:v>
                </c:pt>
                <c:pt idx="98">
                  <c:v>16.5914</c:v>
                </c:pt>
                <c:pt idx="99">
                  <c:v>16.5642</c:v>
                </c:pt>
                <c:pt idx="100">
                  <c:v>16.510999999999999</c:v>
                </c:pt>
                <c:pt idx="101">
                  <c:v>16.4696</c:v>
                </c:pt>
                <c:pt idx="102">
                  <c:v>16.3004</c:v>
                </c:pt>
                <c:pt idx="103">
                  <c:v>16.242599999999999</c:v>
                </c:pt>
                <c:pt idx="104">
                  <c:v>16.186599999999999</c:v>
                </c:pt>
                <c:pt idx="105">
                  <c:v>16.133600000000001</c:v>
                </c:pt>
                <c:pt idx="106">
                  <c:v>16.130500000000001</c:v>
                </c:pt>
                <c:pt idx="107">
                  <c:v>16.130500000000001</c:v>
                </c:pt>
                <c:pt idx="108">
                  <c:v>16.128900000000002</c:v>
                </c:pt>
                <c:pt idx="109">
                  <c:v>16.071400000000001</c:v>
                </c:pt>
                <c:pt idx="110">
                  <c:v>16</c:v>
                </c:pt>
                <c:pt idx="111">
                  <c:v>15.9458</c:v>
                </c:pt>
                <c:pt idx="112">
                  <c:v>15.8848</c:v>
                </c:pt>
                <c:pt idx="113">
                  <c:v>15.831300000000001</c:v>
                </c:pt>
                <c:pt idx="114">
                  <c:v>15.805099999999999</c:v>
                </c:pt>
                <c:pt idx="115">
                  <c:v>15.7712</c:v>
                </c:pt>
                <c:pt idx="116">
                  <c:v>15.770300000000001</c:v>
                </c:pt>
                <c:pt idx="117">
                  <c:v>15.6943</c:v>
                </c:pt>
                <c:pt idx="118">
                  <c:v>15.691599999999999</c:v>
                </c:pt>
                <c:pt idx="119">
                  <c:v>15.5848</c:v>
                </c:pt>
                <c:pt idx="120">
                  <c:v>15.3338</c:v>
                </c:pt>
                <c:pt idx="121">
                  <c:v>15.2965</c:v>
                </c:pt>
                <c:pt idx="122">
                  <c:v>15.2675</c:v>
                </c:pt>
                <c:pt idx="123">
                  <c:v>15.2409</c:v>
                </c:pt>
                <c:pt idx="124">
                  <c:v>15.225899999999999</c:v>
                </c:pt>
                <c:pt idx="125">
                  <c:v>15.155900000000001</c:v>
                </c:pt>
                <c:pt idx="126">
                  <c:v>15.143599999999999</c:v>
                </c:pt>
                <c:pt idx="127">
                  <c:v>15.1058</c:v>
                </c:pt>
                <c:pt idx="128">
                  <c:v>15.1058</c:v>
                </c:pt>
                <c:pt idx="129">
                  <c:v>15.0793</c:v>
                </c:pt>
                <c:pt idx="130">
                  <c:v>15.068099999999999</c:v>
                </c:pt>
                <c:pt idx="131">
                  <c:v>15</c:v>
                </c:pt>
                <c:pt idx="132">
                  <c:v>14.963200000000001</c:v>
                </c:pt>
                <c:pt idx="133">
                  <c:v>14.9183</c:v>
                </c:pt>
                <c:pt idx="134">
                  <c:v>14.8842</c:v>
                </c:pt>
                <c:pt idx="135">
                  <c:v>14.876200000000001</c:v>
                </c:pt>
                <c:pt idx="136">
                  <c:v>14.832000000000001</c:v>
                </c:pt>
                <c:pt idx="137">
                  <c:v>14.737299999999999</c:v>
                </c:pt>
                <c:pt idx="138">
                  <c:v>14.726100000000001</c:v>
                </c:pt>
                <c:pt idx="139">
                  <c:v>14.721299999999999</c:v>
                </c:pt>
                <c:pt idx="140">
                  <c:v>14.717000000000001</c:v>
                </c:pt>
                <c:pt idx="141">
                  <c:v>14.7082</c:v>
                </c:pt>
                <c:pt idx="142">
                  <c:v>14.700100000000001</c:v>
                </c:pt>
                <c:pt idx="143">
                  <c:v>14.6989</c:v>
                </c:pt>
                <c:pt idx="144">
                  <c:v>14.6989</c:v>
                </c:pt>
                <c:pt idx="145">
                  <c:v>14.6587</c:v>
                </c:pt>
                <c:pt idx="146">
                  <c:v>14.637499999999999</c:v>
                </c:pt>
                <c:pt idx="147">
                  <c:v>14.6134</c:v>
                </c:pt>
                <c:pt idx="148">
                  <c:v>14.596299999999999</c:v>
                </c:pt>
                <c:pt idx="149">
                  <c:v>14.566700000000001</c:v>
                </c:pt>
                <c:pt idx="150">
                  <c:v>14.55</c:v>
                </c:pt>
                <c:pt idx="151">
                  <c:v>14.533200000000001</c:v>
                </c:pt>
                <c:pt idx="152">
                  <c:v>14.5136</c:v>
                </c:pt>
                <c:pt idx="153">
                  <c:v>14.5123</c:v>
                </c:pt>
                <c:pt idx="154">
                  <c:v>14.511900000000001</c:v>
                </c:pt>
                <c:pt idx="155">
                  <c:v>14.5046</c:v>
                </c:pt>
                <c:pt idx="156">
                  <c:v>14.497199999999999</c:v>
                </c:pt>
                <c:pt idx="157">
                  <c:v>14.4871</c:v>
                </c:pt>
                <c:pt idx="158">
                  <c:v>14.461399999999999</c:v>
                </c:pt>
                <c:pt idx="159">
                  <c:v>14.4602</c:v>
                </c:pt>
                <c:pt idx="160">
                  <c:v>14.434100000000001</c:v>
                </c:pt>
                <c:pt idx="161">
                  <c:v>14.4156</c:v>
                </c:pt>
                <c:pt idx="162">
                  <c:v>14.34</c:v>
                </c:pt>
                <c:pt idx="163">
                  <c:v>14.319699999999999</c:v>
                </c:pt>
                <c:pt idx="164">
                  <c:v>14.313700000000001</c:v>
                </c:pt>
                <c:pt idx="165">
                  <c:v>14.3</c:v>
                </c:pt>
                <c:pt idx="166">
                  <c:v>14.294700000000001</c:v>
                </c:pt>
                <c:pt idx="167">
                  <c:v>14.292199999999999</c:v>
                </c:pt>
                <c:pt idx="168">
                  <c:v>14.285</c:v>
                </c:pt>
                <c:pt idx="169">
                  <c:v>14.269399999999999</c:v>
                </c:pt>
                <c:pt idx="170">
                  <c:v>14.077500000000001</c:v>
                </c:pt>
                <c:pt idx="171">
                  <c:v>14.0566</c:v>
                </c:pt>
                <c:pt idx="172">
                  <c:v>14.043799999999999</c:v>
                </c:pt>
                <c:pt idx="173">
                  <c:v>14.0367</c:v>
                </c:pt>
                <c:pt idx="174">
                  <c:v>14.0014</c:v>
                </c:pt>
                <c:pt idx="175">
                  <c:v>13.8584</c:v>
                </c:pt>
                <c:pt idx="176">
                  <c:v>13.845800000000001</c:v>
                </c:pt>
                <c:pt idx="177">
                  <c:v>13.8325</c:v>
                </c:pt>
                <c:pt idx="178">
                  <c:v>13.76</c:v>
                </c:pt>
                <c:pt idx="179">
                  <c:v>13.736000000000001</c:v>
                </c:pt>
                <c:pt idx="180">
                  <c:v>13.7136</c:v>
                </c:pt>
                <c:pt idx="181">
                  <c:v>13.708299999999999</c:v>
                </c:pt>
                <c:pt idx="182">
                  <c:v>13.7041</c:v>
                </c:pt>
                <c:pt idx="183">
                  <c:v>13.672700000000001</c:v>
                </c:pt>
                <c:pt idx="184">
                  <c:v>13.6448</c:v>
                </c:pt>
                <c:pt idx="185">
                  <c:v>13.606400000000001</c:v>
                </c:pt>
                <c:pt idx="186">
                  <c:v>13.5105</c:v>
                </c:pt>
                <c:pt idx="187">
                  <c:v>13.484400000000001</c:v>
                </c:pt>
                <c:pt idx="188">
                  <c:v>13.417299999999999</c:v>
                </c:pt>
                <c:pt idx="189">
                  <c:v>13.359500000000001</c:v>
                </c:pt>
                <c:pt idx="190">
                  <c:v>13.2507</c:v>
                </c:pt>
                <c:pt idx="191">
                  <c:v>13.2059</c:v>
                </c:pt>
                <c:pt idx="192">
                  <c:v>13.149800000000001</c:v>
                </c:pt>
                <c:pt idx="193">
                  <c:v>13.1325</c:v>
                </c:pt>
                <c:pt idx="194">
                  <c:v>13.093500000000001</c:v>
                </c:pt>
                <c:pt idx="195">
                  <c:v>13.08</c:v>
                </c:pt>
                <c:pt idx="196">
                  <c:v>13.0411</c:v>
                </c:pt>
                <c:pt idx="197">
                  <c:v>13.021100000000001</c:v>
                </c:pt>
                <c:pt idx="198">
                  <c:v>13</c:v>
                </c:pt>
                <c:pt idx="199">
                  <c:v>12.952400000000001</c:v>
                </c:pt>
                <c:pt idx="200">
                  <c:v>12.9146</c:v>
                </c:pt>
                <c:pt idx="201">
                  <c:v>12.835900000000001</c:v>
                </c:pt>
                <c:pt idx="202">
                  <c:v>12.831099999999999</c:v>
                </c:pt>
                <c:pt idx="203">
                  <c:v>12.7377</c:v>
                </c:pt>
                <c:pt idx="204">
                  <c:v>12.733000000000001</c:v>
                </c:pt>
                <c:pt idx="205">
                  <c:v>12.732100000000001</c:v>
                </c:pt>
                <c:pt idx="206">
                  <c:v>12.7193</c:v>
                </c:pt>
                <c:pt idx="207">
                  <c:v>12.718400000000001</c:v>
                </c:pt>
                <c:pt idx="208">
                  <c:v>12.7057</c:v>
                </c:pt>
                <c:pt idx="209">
                  <c:v>12.6944</c:v>
                </c:pt>
                <c:pt idx="210">
                  <c:v>12.651400000000001</c:v>
                </c:pt>
                <c:pt idx="211">
                  <c:v>12.613899999999999</c:v>
                </c:pt>
                <c:pt idx="212">
                  <c:v>12.5877</c:v>
                </c:pt>
                <c:pt idx="213">
                  <c:v>12.584899999999999</c:v>
                </c:pt>
                <c:pt idx="214">
                  <c:v>12.579599999999999</c:v>
                </c:pt>
                <c:pt idx="215">
                  <c:v>12.566599999999999</c:v>
                </c:pt>
                <c:pt idx="216">
                  <c:v>12.557600000000001</c:v>
                </c:pt>
                <c:pt idx="217">
                  <c:v>12.5526</c:v>
                </c:pt>
                <c:pt idx="218">
                  <c:v>12.5192</c:v>
                </c:pt>
                <c:pt idx="219">
                  <c:v>12.491400000000001</c:v>
                </c:pt>
                <c:pt idx="220">
                  <c:v>12.366300000000001</c:v>
                </c:pt>
                <c:pt idx="221">
                  <c:v>12.3337</c:v>
                </c:pt>
                <c:pt idx="222">
                  <c:v>12.3232</c:v>
                </c:pt>
                <c:pt idx="223">
                  <c:v>12.3225</c:v>
                </c:pt>
                <c:pt idx="224">
                  <c:v>12.2925</c:v>
                </c:pt>
                <c:pt idx="225">
                  <c:v>12.282999999999999</c:v>
                </c:pt>
                <c:pt idx="226">
                  <c:v>12.279299999999999</c:v>
                </c:pt>
                <c:pt idx="227">
                  <c:v>12.2721</c:v>
                </c:pt>
                <c:pt idx="228">
                  <c:v>12.258699999999999</c:v>
                </c:pt>
                <c:pt idx="229">
                  <c:v>12.241300000000001</c:v>
                </c:pt>
                <c:pt idx="230">
                  <c:v>12.182399999999999</c:v>
                </c:pt>
                <c:pt idx="231">
                  <c:v>12.1149</c:v>
                </c:pt>
                <c:pt idx="232">
                  <c:v>12.037000000000001</c:v>
                </c:pt>
                <c:pt idx="233">
                  <c:v>12.0252</c:v>
                </c:pt>
                <c:pt idx="234">
                  <c:v>11.998799999999999</c:v>
                </c:pt>
                <c:pt idx="235">
                  <c:v>11.9803</c:v>
                </c:pt>
                <c:pt idx="236">
                  <c:v>11.928599999999999</c:v>
                </c:pt>
                <c:pt idx="237">
                  <c:v>11.926600000000001</c:v>
                </c:pt>
                <c:pt idx="238">
                  <c:v>11.926</c:v>
                </c:pt>
                <c:pt idx="239">
                  <c:v>11.849399999999999</c:v>
                </c:pt>
                <c:pt idx="240">
                  <c:v>11.849399999999999</c:v>
                </c:pt>
                <c:pt idx="241">
                  <c:v>11.827999999999999</c:v>
                </c:pt>
                <c:pt idx="242">
                  <c:v>11.8109</c:v>
                </c:pt>
                <c:pt idx="243">
                  <c:v>11.744300000000001</c:v>
                </c:pt>
                <c:pt idx="244">
                  <c:v>11.7363</c:v>
                </c:pt>
                <c:pt idx="245">
                  <c:v>11.727399999999999</c:v>
                </c:pt>
                <c:pt idx="246">
                  <c:v>11.7133</c:v>
                </c:pt>
                <c:pt idx="247">
                  <c:v>11.6752</c:v>
                </c:pt>
                <c:pt idx="248">
                  <c:v>11.671200000000001</c:v>
                </c:pt>
                <c:pt idx="249">
                  <c:v>11.6511</c:v>
                </c:pt>
                <c:pt idx="250">
                  <c:v>11.643000000000001</c:v>
                </c:pt>
                <c:pt idx="251">
                  <c:v>11.638</c:v>
                </c:pt>
                <c:pt idx="252">
                  <c:v>11.6295</c:v>
                </c:pt>
                <c:pt idx="253">
                  <c:v>11.6084</c:v>
                </c:pt>
                <c:pt idx="254">
                  <c:v>11.5899</c:v>
                </c:pt>
                <c:pt idx="255">
                  <c:v>11.5762</c:v>
                </c:pt>
                <c:pt idx="256">
                  <c:v>11.548500000000001</c:v>
                </c:pt>
                <c:pt idx="257">
                  <c:v>11.5434</c:v>
                </c:pt>
                <c:pt idx="258">
                  <c:v>11.5093</c:v>
                </c:pt>
                <c:pt idx="259">
                  <c:v>11.5046</c:v>
                </c:pt>
                <c:pt idx="260">
                  <c:v>11.4801</c:v>
                </c:pt>
                <c:pt idx="261">
                  <c:v>11.465400000000001</c:v>
                </c:pt>
                <c:pt idx="262">
                  <c:v>11.464700000000001</c:v>
                </c:pt>
                <c:pt idx="263">
                  <c:v>11.457100000000001</c:v>
                </c:pt>
                <c:pt idx="264">
                  <c:v>11.449</c:v>
                </c:pt>
                <c:pt idx="265">
                  <c:v>11.433199999999999</c:v>
                </c:pt>
                <c:pt idx="266">
                  <c:v>11.393599999999999</c:v>
                </c:pt>
                <c:pt idx="267">
                  <c:v>11.3878</c:v>
                </c:pt>
                <c:pt idx="268">
                  <c:v>11.3682</c:v>
                </c:pt>
                <c:pt idx="269">
                  <c:v>11.366300000000001</c:v>
                </c:pt>
                <c:pt idx="270">
                  <c:v>11.3324</c:v>
                </c:pt>
                <c:pt idx="271">
                  <c:v>11.2989</c:v>
                </c:pt>
                <c:pt idx="272">
                  <c:v>11.2904</c:v>
                </c:pt>
                <c:pt idx="273">
                  <c:v>11.2874</c:v>
                </c:pt>
                <c:pt idx="274">
                  <c:v>11.279299999999999</c:v>
                </c:pt>
                <c:pt idx="275">
                  <c:v>11.252700000000001</c:v>
                </c:pt>
                <c:pt idx="276">
                  <c:v>11.2506</c:v>
                </c:pt>
                <c:pt idx="277">
                  <c:v>11.2163</c:v>
                </c:pt>
                <c:pt idx="278">
                  <c:v>11.208</c:v>
                </c:pt>
                <c:pt idx="279">
                  <c:v>11.1713</c:v>
                </c:pt>
                <c:pt idx="280">
                  <c:v>11.14</c:v>
                </c:pt>
                <c:pt idx="281">
                  <c:v>11.081200000000001</c:v>
                </c:pt>
                <c:pt idx="282">
                  <c:v>11.046900000000001</c:v>
                </c:pt>
                <c:pt idx="283">
                  <c:v>11.025</c:v>
                </c:pt>
                <c:pt idx="284">
                  <c:v>10.9161</c:v>
                </c:pt>
                <c:pt idx="285">
                  <c:v>10.898300000000001</c:v>
                </c:pt>
                <c:pt idx="286">
                  <c:v>10.8973</c:v>
                </c:pt>
                <c:pt idx="287">
                  <c:v>10.8893</c:v>
                </c:pt>
                <c:pt idx="288">
                  <c:v>10.809699999999999</c:v>
                </c:pt>
                <c:pt idx="289">
                  <c:v>10.7613</c:v>
                </c:pt>
                <c:pt idx="290">
                  <c:v>10.755800000000001</c:v>
                </c:pt>
                <c:pt idx="291">
                  <c:v>10.745799999999999</c:v>
                </c:pt>
                <c:pt idx="292">
                  <c:v>10.7317</c:v>
                </c:pt>
                <c:pt idx="293">
                  <c:v>10.678900000000001</c:v>
                </c:pt>
                <c:pt idx="294">
                  <c:v>10.623799999999999</c:v>
                </c:pt>
                <c:pt idx="295">
                  <c:v>10.5185</c:v>
                </c:pt>
                <c:pt idx="296">
                  <c:v>10.481</c:v>
                </c:pt>
                <c:pt idx="297">
                  <c:v>10.441000000000001</c:v>
                </c:pt>
                <c:pt idx="298">
                  <c:v>10.4152</c:v>
                </c:pt>
                <c:pt idx="299">
                  <c:v>10.319800000000001</c:v>
                </c:pt>
                <c:pt idx="300">
                  <c:v>10.2112</c:v>
                </c:pt>
                <c:pt idx="301">
                  <c:v>10.208</c:v>
                </c:pt>
                <c:pt idx="302">
                  <c:v>10.1785</c:v>
                </c:pt>
                <c:pt idx="303">
                  <c:v>10.069100000000001</c:v>
                </c:pt>
                <c:pt idx="304">
                  <c:v>10.0587</c:v>
                </c:pt>
                <c:pt idx="305">
                  <c:v>10.0345</c:v>
                </c:pt>
                <c:pt idx="306">
                  <c:v>10.025700000000001</c:v>
                </c:pt>
                <c:pt idx="307">
                  <c:v>9.9914299999999994</c:v>
                </c:pt>
                <c:pt idx="308">
                  <c:v>9.8856099999999998</c:v>
                </c:pt>
                <c:pt idx="309">
                  <c:v>9.8601299999999998</c:v>
                </c:pt>
                <c:pt idx="310">
                  <c:v>9.8288399999999996</c:v>
                </c:pt>
                <c:pt idx="311">
                  <c:v>9.8016299999999994</c:v>
                </c:pt>
                <c:pt idx="312">
                  <c:v>9.7690999999999999</c:v>
                </c:pt>
                <c:pt idx="313">
                  <c:v>9.6843900000000005</c:v>
                </c:pt>
                <c:pt idx="314">
                  <c:v>9.6798699999999993</c:v>
                </c:pt>
                <c:pt idx="315">
                  <c:v>9.6639099999999996</c:v>
                </c:pt>
                <c:pt idx="316">
                  <c:v>9.6382899999999996</c:v>
                </c:pt>
                <c:pt idx="317">
                  <c:v>9.6099499999999995</c:v>
                </c:pt>
                <c:pt idx="318">
                  <c:v>9.5728200000000001</c:v>
                </c:pt>
                <c:pt idx="319">
                  <c:v>9.5224899999999995</c:v>
                </c:pt>
                <c:pt idx="320">
                  <c:v>9.5214800000000004</c:v>
                </c:pt>
                <c:pt idx="321">
                  <c:v>9.4397400000000005</c:v>
                </c:pt>
                <c:pt idx="322">
                  <c:v>9.3899600000000003</c:v>
                </c:pt>
                <c:pt idx="323">
                  <c:v>9.3800100000000004</c:v>
                </c:pt>
                <c:pt idx="324">
                  <c:v>9.3636800000000004</c:v>
                </c:pt>
                <c:pt idx="325">
                  <c:v>9.3480399999999992</c:v>
                </c:pt>
                <c:pt idx="326">
                  <c:v>9.3425799999999999</c:v>
                </c:pt>
                <c:pt idx="327">
                  <c:v>9.3259000000000007</c:v>
                </c:pt>
                <c:pt idx="328">
                  <c:v>9.3232999999999997</c:v>
                </c:pt>
                <c:pt idx="329">
                  <c:v>9.3229799999999994</c:v>
                </c:pt>
                <c:pt idx="330">
                  <c:v>9.3192699999999995</c:v>
                </c:pt>
                <c:pt idx="331">
                  <c:v>9.2439400000000003</c:v>
                </c:pt>
                <c:pt idx="332">
                  <c:v>9.2077799999999996</c:v>
                </c:pt>
                <c:pt idx="333">
                  <c:v>9.1921099999999996</c:v>
                </c:pt>
                <c:pt idx="334">
                  <c:v>9.1811399999999992</c:v>
                </c:pt>
                <c:pt idx="335">
                  <c:v>9.1807499999999997</c:v>
                </c:pt>
                <c:pt idx="336">
                  <c:v>9.1685199999999991</c:v>
                </c:pt>
                <c:pt idx="337">
                  <c:v>9.13002</c:v>
                </c:pt>
                <c:pt idx="338">
                  <c:v>9.12087</c:v>
                </c:pt>
                <c:pt idx="339">
                  <c:v>9.0928299999999993</c:v>
                </c:pt>
                <c:pt idx="340">
                  <c:v>9.0622500000000006</c:v>
                </c:pt>
                <c:pt idx="341">
                  <c:v>9.0480999999999998</c:v>
                </c:pt>
                <c:pt idx="342">
                  <c:v>8.9918300000000002</c:v>
                </c:pt>
                <c:pt idx="343">
                  <c:v>8.9653600000000004</c:v>
                </c:pt>
                <c:pt idx="344">
                  <c:v>8.9316300000000002</c:v>
                </c:pt>
                <c:pt idx="345">
                  <c:v>8.9224499999999995</c:v>
                </c:pt>
                <c:pt idx="346">
                  <c:v>8.9202200000000005</c:v>
                </c:pt>
                <c:pt idx="347">
                  <c:v>8.7058700000000009</c:v>
                </c:pt>
                <c:pt idx="348">
                  <c:v>8.7007600000000007</c:v>
                </c:pt>
                <c:pt idx="349">
                  <c:v>8.6999999999999993</c:v>
                </c:pt>
                <c:pt idx="350">
                  <c:v>8.6255600000000001</c:v>
                </c:pt>
                <c:pt idx="351">
                  <c:v>8.6123499999999993</c:v>
                </c:pt>
                <c:pt idx="352">
                  <c:v>8.5748200000000008</c:v>
                </c:pt>
                <c:pt idx="353">
                  <c:v>8.5653299999999994</c:v>
                </c:pt>
                <c:pt idx="354">
                  <c:v>8.5602999999999998</c:v>
                </c:pt>
                <c:pt idx="355">
                  <c:v>8.56</c:v>
                </c:pt>
                <c:pt idx="356">
                  <c:v>8.4337400000000002</c:v>
                </c:pt>
                <c:pt idx="357">
                  <c:v>8.41601</c:v>
                </c:pt>
                <c:pt idx="358">
                  <c:v>8.3988600000000009</c:v>
                </c:pt>
                <c:pt idx="359">
                  <c:v>8.2681000000000004</c:v>
                </c:pt>
                <c:pt idx="360">
                  <c:v>8.25</c:v>
                </c:pt>
                <c:pt idx="361">
                  <c:v>8.2305899999999994</c:v>
                </c:pt>
                <c:pt idx="362">
                  <c:v>8.1968300000000003</c:v>
                </c:pt>
                <c:pt idx="363">
                  <c:v>8.1455199999999994</c:v>
                </c:pt>
                <c:pt idx="364">
                  <c:v>8.0757899999999996</c:v>
                </c:pt>
                <c:pt idx="365">
                  <c:v>8.0732099999999996</c:v>
                </c:pt>
                <c:pt idx="366">
                  <c:v>8.0322800000000001</c:v>
                </c:pt>
                <c:pt idx="367">
                  <c:v>8.0200200000000006</c:v>
                </c:pt>
                <c:pt idx="368">
                  <c:v>7.9985400000000002</c:v>
                </c:pt>
                <c:pt idx="369">
                  <c:v>7.8927500000000004</c:v>
                </c:pt>
                <c:pt idx="370">
                  <c:v>7.8826000000000001</c:v>
                </c:pt>
                <c:pt idx="371">
                  <c:v>7.7846700000000002</c:v>
                </c:pt>
                <c:pt idx="372">
                  <c:v>7.7603</c:v>
                </c:pt>
                <c:pt idx="373">
                  <c:v>7.70174</c:v>
                </c:pt>
                <c:pt idx="374">
                  <c:v>7.4650999999999996</c:v>
                </c:pt>
                <c:pt idx="375">
                  <c:v>7.3786699999999996</c:v>
                </c:pt>
                <c:pt idx="376">
                  <c:v>7.3335900000000001</c:v>
                </c:pt>
                <c:pt idx="377">
                  <c:v>7.3147000000000002</c:v>
                </c:pt>
                <c:pt idx="378">
                  <c:v>7.2482199999999999</c:v>
                </c:pt>
                <c:pt idx="379">
                  <c:v>7.1333299999999999</c:v>
                </c:pt>
                <c:pt idx="380">
                  <c:v>7.12866</c:v>
                </c:pt>
                <c:pt idx="381">
                  <c:v>7.04399</c:v>
                </c:pt>
                <c:pt idx="382">
                  <c:v>7.0026599999999997</c:v>
                </c:pt>
                <c:pt idx="383">
                  <c:v>7</c:v>
                </c:pt>
                <c:pt idx="384">
                  <c:v>6.9809400000000004</c:v>
                </c:pt>
                <c:pt idx="385">
                  <c:v>6.9493499999999999</c:v>
                </c:pt>
                <c:pt idx="386">
                  <c:v>6.9480700000000004</c:v>
                </c:pt>
                <c:pt idx="387">
                  <c:v>6.8702300000000003</c:v>
                </c:pt>
                <c:pt idx="388">
                  <c:v>6.86829</c:v>
                </c:pt>
                <c:pt idx="389">
                  <c:v>6.8646500000000001</c:v>
                </c:pt>
                <c:pt idx="390">
                  <c:v>6.7619400000000001</c:v>
                </c:pt>
                <c:pt idx="391">
                  <c:v>6.75793</c:v>
                </c:pt>
                <c:pt idx="392">
                  <c:v>6.74613</c:v>
                </c:pt>
                <c:pt idx="393">
                  <c:v>6.7398899999999999</c:v>
                </c:pt>
                <c:pt idx="394">
                  <c:v>6.7311800000000002</c:v>
                </c:pt>
                <c:pt idx="395">
                  <c:v>6.7117399999999998</c:v>
                </c:pt>
                <c:pt idx="396">
                  <c:v>6.6886599999999996</c:v>
                </c:pt>
                <c:pt idx="397">
                  <c:v>6.6650900000000002</c:v>
                </c:pt>
                <c:pt idx="398">
                  <c:v>6.6247499999999997</c:v>
                </c:pt>
                <c:pt idx="399">
                  <c:v>6.6209300000000004</c:v>
                </c:pt>
                <c:pt idx="400">
                  <c:v>6.5972600000000003</c:v>
                </c:pt>
                <c:pt idx="401">
                  <c:v>6.5939199999999998</c:v>
                </c:pt>
                <c:pt idx="402">
                  <c:v>6.5505699999999996</c:v>
                </c:pt>
                <c:pt idx="403">
                  <c:v>6.5271499999999998</c:v>
                </c:pt>
                <c:pt idx="404">
                  <c:v>6.5027600000000003</c:v>
                </c:pt>
                <c:pt idx="405">
                  <c:v>6.4963199999999999</c:v>
                </c:pt>
                <c:pt idx="406">
                  <c:v>6.4775900000000002</c:v>
                </c:pt>
                <c:pt idx="407">
                  <c:v>6.4775900000000002</c:v>
                </c:pt>
                <c:pt idx="408">
                  <c:v>6.4768999999999997</c:v>
                </c:pt>
                <c:pt idx="409">
                  <c:v>6.4360600000000003</c:v>
                </c:pt>
                <c:pt idx="410">
                  <c:v>6.4290500000000002</c:v>
                </c:pt>
                <c:pt idx="411">
                  <c:v>6.4282000000000004</c:v>
                </c:pt>
                <c:pt idx="412">
                  <c:v>6.4045300000000003</c:v>
                </c:pt>
                <c:pt idx="413">
                  <c:v>6.3711099999999998</c:v>
                </c:pt>
                <c:pt idx="414">
                  <c:v>6.3665099999999999</c:v>
                </c:pt>
                <c:pt idx="415">
                  <c:v>6.3355100000000002</c:v>
                </c:pt>
                <c:pt idx="416">
                  <c:v>6.2812299999999999</c:v>
                </c:pt>
                <c:pt idx="417">
                  <c:v>6.2721799999999996</c:v>
                </c:pt>
                <c:pt idx="418">
                  <c:v>6.2680400000000001</c:v>
                </c:pt>
                <c:pt idx="419">
                  <c:v>6.2576099999999997</c:v>
                </c:pt>
                <c:pt idx="420">
                  <c:v>6.2572999999999999</c:v>
                </c:pt>
                <c:pt idx="421">
                  <c:v>6.2473000000000001</c:v>
                </c:pt>
                <c:pt idx="422">
                  <c:v>6.1569099999999999</c:v>
                </c:pt>
                <c:pt idx="423">
                  <c:v>6.0827499999999999</c:v>
                </c:pt>
                <c:pt idx="424">
                  <c:v>6.0551399999999997</c:v>
                </c:pt>
                <c:pt idx="425">
                  <c:v>6.0148200000000003</c:v>
                </c:pt>
                <c:pt idx="426">
                  <c:v>6.0091400000000004</c:v>
                </c:pt>
                <c:pt idx="427">
                  <c:v>5.9158799999999996</c:v>
                </c:pt>
                <c:pt idx="428">
                  <c:v>5.8747100000000003</c:v>
                </c:pt>
                <c:pt idx="429">
                  <c:v>5.8599500000000004</c:v>
                </c:pt>
                <c:pt idx="430">
                  <c:v>5.8412800000000002</c:v>
                </c:pt>
                <c:pt idx="431">
                  <c:v>5.84</c:v>
                </c:pt>
                <c:pt idx="432">
                  <c:v>5.84</c:v>
                </c:pt>
                <c:pt idx="433">
                  <c:v>5.8250500000000001</c:v>
                </c:pt>
                <c:pt idx="434">
                  <c:v>5.7748900000000001</c:v>
                </c:pt>
                <c:pt idx="435">
                  <c:v>5.7065799999999998</c:v>
                </c:pt>
                <c:pt idx="436">
                  <c:v>5.6277299999999997</c:v>
                </c:pt>
                <c:pt idx="437">
                  <c:v>5.6067600000000004</c:v>
                </c:pt>
                <c:pt idx="438">
                  <c:v>5.59239</c:v>
                </c:pt>
                <c:pt idx="439">
                  <c:v>5.5826500000000001</c:v>
                </c:pt>
                <c:pt idx="440">
                  <c:v>5.5652799999999996</c:v>
                </c:pt>
                <c:pt idx="441">
                  <c:v>5.5291199999999998</c:v>
                </c:pt>
                <c:pt idx="442">
                  <c:v>5.5211600000000001</c:v>
                </c:pt>
                <c:pt idx="443">
                  <c:v>5.51668</c:v>
                </c:pt>
                <c:pt idx="444">
                  <c:v>5.4792199999999998</c:v>
                </c:pt>
                <c:pt idx="445">
                  <c:v>5.4753499999999997</c:v>
                </c:pt>
                <c:pt idx="446">
                  <c:v>5.4440799999999996</c:v>
                </c:pt>
                <c:pt idx="447">
                  <c:v>5.4326299999999996</c:v>
                </c:pt>
                <c:pt idx="448">
                  <c:v>5.4290599999999998</c:v>
                </c:pt>
                <c:pt idx="449">
                  <c:v>5.4136199999999999</c:v>
                </c:pt>
                <c:pt idx="450">
                  <c:v>5.4099899999999996</c:v>
                </c:pt>
                <c:pt idx="451">
                  <c:v>5.4044699999999999</c:v>
                </c:pt>
                <c:pt idx="452">
                  <c:v>5.4039999999999999</c:v>
                </c:pt>
                <c:pt idx="453">
                  <c:v>5.4019399999999997</c:v>
                </c:pt>
                <c:pt idx="454">
                  <c:v>5.4005200000000002</c:v>
                </c:pt>
                <c:pt idx="455">
                  <c:v>5.3945699999999999</c:v>
                </c:pt>
                <c:pt idx="456">
                  <c:v>5.3726200000000004</c:v>
                </c:pt>
                <c:pt idx="457">
                  <c:v>5.3726000000000003</c:v>
                </c:pt>
                <c:pt idx="458">
                  <c:v>5.36</c:v>
                </c:pt>
                <c:pt idx="459">
                  <c:v>5.35806</c:v>
                </c:pt>
                <c:pt idx="460">
                  <c:v>5.3537100000000004</c:v>
                </c:pt>
                <c:pt idx="461">
                  <c:v>5.31325</c:v>
                </c:pt>
                <c:pt idx="462">
                  <c:v>5.2952000000000004</c:v>
                </c:pt>
                <c:pt idx="463">
                  <c:v>5.2828099999999996</c:v>
                </c:pt>
                <c:pt idx="464">
                  <c:v>5.2495000000000003</c:v>
                </c:pt>
                <c:pt idx="465">
                  <c:v>5.2471800000000002</c:v>
                </c:pt>
                <c:pt idx="466">
                  <c:v>5.24207</c:v>
                </c:pt>
                <c:pt idx="467">
                  <c:v>5.24</c:v>
                </c:pt>
                <c:pt idx="468">
                  <c:v>5.2358700000000002</c:v>
                </c:pt>
                <c:pt idx="469">
                  <c:v>5.2315199999999997</c:v>
                </c:pt>
                <c:pt idx="470">
                  <c:v>5.23</c:v>
                </c:pt>
                <c:pt idx="471">
                  <c:v>5.2297399999999996</c:v>
                </c:pt>
                <c:pt idx="472">
                  <c:v>5.2258899999999997</c:v>
                </c:pt>
                <c:pt idx="473">
                  <c:v>5.21401</c:v>
                </c:pt>
                <c:pt idx="474">
                  <c:v>5.21</c:v>
                </c:pt>
                <c:pt idx="475">
                  <c:v>5.2013199999999999</c:v>
                </c:pt>
                <c:pt idx="476">
                  <c:v>5.1993099999999997</c:v>
                </c:pt>
                <c:pt idx="477">
                  <c:v>5.1785300000000003</c:v>
                </c:pt>
                <c:pt idx="478">
                  <c:v>5.1708299999999996</c:v>
                </c:pt>
                <c:pt idx="479">
                  <c:v>5.1598100000000002</c:v>
                </c:pt>
                <c:pt idx="480">
                  <c:v>5.1481300000000001</c:v>
                </c:pt>
                <c:pt idx="481">
                  <c:v>5.14771</c:v>
                </c:pt>
                <c:pt idx="482">
                  <c:v>5.1448400000000003</c:v>
                </c:pt>
                <c:pt idx="483">
                  <c:v>5.1352900000000004</c:v>
                </c:pt>
                <c:pt idx="484">
                  <c:v>5.1300800000000004</c:v>
                </c:pt>
                <c:pt idx="485">
                  <c:v>5.1222500000000002</c:v>
                </c:pt>
                <c:pt idx="486">
                  <c:v>5.1207399999999996</c:v>
                </c:pt>
                <c:pt idx="487">
                  <c:v>5.1194899999999999</c:v>
                </c:pt>
                <c:pt idx="488">
                  <c:v>5.1157899999999996</c:v>
                </c:pt>
                <c:pt idx="489">
                  <c:v>5.11029</c:v>
                </c:pt>
                <c:pt idx="490">
                  <c:v>5.1086099999999997</c:v>
                </c:pt>
                <c:pt idx="491">
                  <c:v>5.1072100000000002</c:v>
                </c:pt>
                <c:pt idx="492">
                  <c:v>5.1043200000000004</c:v>
                </c:pt>
                <c:pt idx="493">
                  <c:v>5.1012199999999996</c:v>
                </c:pt>
                <c:pt idx="494">
                  <c:v>5.1006200000000002</c:v>
                </c:pt>
                <c:pt idx="495">
                  <c:v>5.0995600000000003</c:v>
                </c:pt>
                <c:pt idx="496">
                  <c:v>5.0956900000000003</c:v>
                </c:pt>
                <c:pt idx="497">
                  <c:v>5.0907200000000001</c:v>
                </c:pt>
                <c:pt idx="498">
                  <c:v>5.0864799999999999</c:v>
                </c:pt>
                <c:pt idx="499">
                  <c:v>5.0812999999999997</c:v>
                </c:pt>
                <c:pt idx="500">
                  <c:v>5.0788000000000002</c:v>
                </c:pt>
                <c:pt idx="501">
                  <c:v>5.0694900000000001</c:v>
                </c:pt>
                <c:pt idx="502">
                  <c:v>5.069</c:v>
                </c:pt>
                <c:pt idx="503">
                  <c:v>5.0659400000000003</c:v>
                </c:pt>
                <c:pt idx="504">
                  <c:v>5.0658300000000001</c:v>
                </c:pt>
                <c:pt idx="505">
                  <c:v>5.0623899999999997</c:v>
                </c:pt>
                <c:pt idx="506">
                  <c:v>5.0579400000000003</c:v>
                </c:pt>
                <c:pt idx="507">
                  <c:v>5.05281</c:v>
                </c:pt>
                <c:pt idx="508">
                  <c:v>5.0506900000000003</c:v>
                </c:pt>
                <c:pt idx="509">
                  <c:v>5.0506200000000003</c:v>
                </c:pt>
                <c:pt idx="510">
                  <c:v>5.0488999999999997</c:v>
                </c:pt>
                <c:pt idx="511">
                  <c:v>5.04298</c:v>
                </c:pt>
                <c:pt idx="512">
                  <c:v>5.0395200000000004</c:v>
                </c:pt>
                <c:pt idx="513">
                  <c:v>5.0301400000000003</c:v>
                </c:pt>
                <c:pt idx="514">
                  <c:v>5.0217400000000003</c:v>
                </c:pt>
                <c:pt idx="515">
                  <c:v>5.0116100000000001</c:v>
                </c:pt>
                <c:pt idx="516">
                  <c:v>5.0112100000000002</c:v>
                </c:pt>
                <c:pt idx="517">
                  <c:v>5.00746</c:v>
                </c:pt>
                <c:pt idx="518">
                  <c:v>5.0061400000000003</c:v>
                </c:pt>
                <c:pt idx="519">
                  <c:v>5.0043600000000001</c:v>
                </c:pt>
                <c:pt idx="520">
                  <c:v>5.0034099999999997</c:v>
                </c:pt>
                <c:pt idx="521">
                  <c:v>5.0003200000000003</c:v>
                </c:pt>
                <c:pt idx="522">
                  <c:v>5</c:v>
                </c:pt>
                <c:pt idx="523">
                  <c:v>5</c:v>
                </c:pt>
                <c:pt idx="524">
                  <c:v>5</c:v>
                </c:pt>
                <c:pt idx="525">
                  <c:v>5</c:v>
                </c:pt>
                <c:pt idx="526">
                  <c:v>5</c:v>
                </c:pt>
                <c:pt idx="527">
                  <c:v>4.9963800000000003</c:v>
                </c:pt>
                <c:pt idx="528">
                  <c:v>4.9938700000000003</c:v>
                </c:pt>
                <c:pt idx="529">
                  <c:v>4.9936299999999996</c:v>
                </c:pt>
                <c:pt idx="530">
                  <c:v>4.9933300000000003</c:v>
                </c:pt>
                <c:pt idx="531">
                  <c:v>4.9917499999999997</c:v>
                </c:pt>
                <c:pt idx="532">
                  <c:v>4.9911199999999996</c:v>
                </c:pt>
                <c:pt idx="533">
                  <c:v>4.9884899999999996</c:v>
                </c:pt>
                <c:pt idx="534">
                  <c:v>4.9867499999999998</c:v>
                </c:pt>
                <c:pt idx="535">
                  <c:v>4.9865899999999996</c:v>
                </c:pt>
                <c:pt idx="536">
                  <c:v>4.9858500000000001</c:v>
                </c:pt>
                <c:pt idx="537">
                  <c:v>4.9843900000000003</c:v>
                </c:pt>
                <c:pt idx="538">
                  <c:v>4.9803899999999999</c:v>
                </c:pt>
                <c:pt idx="539">
                  <c:v>4.9800000000000004</c:v>
                </c:pt>
                <c:pt idx="540">
                  <c:v>4.97377</c:v>
                </c:pt>
                <c:pt idx="541">
                  <c:v>4.9705300000000001</c:v>
                </c:pt>
                <c:pt idx="542">
                  <c:v>4.97</c:v>
                </c:pt>
                <c:pt idx="543">
                  <c:v>4.97</c:v>
                </c:pt>
                <c:pt idx="544">
                  <c:v>4.9698799999999999</c:v>
                </c:pt>
                <c:pt idx="545">
                  <c:v>4.9675599999999998</c:v>
                </c:pt>
                <c:pt idx="546">
                  <c:v>4.9629300000000001</c:v>
                </c:pt>
                <c:pt idx="547">
                  <c:v>4.9602399999999998</c:v>
                </c:pt>
                <c:pt idx="548">
                  <c:v>4.9595900000000004</c:v>
                </c:pt>
                <c:pt idx="549">
                  <c:v>4.9465199999999996</c:v>
                </c:pt>
                <c:pt idx="550">
                  <c:v>4.9348599999999996</c:v>
                </c:pt>
                <c:pt idx="551">
                  <c:v>4.9346100000000002</c:v>
                </c:pt>
                <c:pt idx="552">
                  <c:v>4.9244500000000002</c:v>
                </c:pt>
                <c:pt idx="553">
                  <c:v>4.9200400000000002</c:v>
                </c:pt>
                <c:pt idx="554">
                  <c:v>4.91256</c:v>
                </c:pt>
                <c:pt idx="555">
                  <c:v>4.8942899999999998</c:v>
                </c:pt>
                <c:pt idx="556">
                  <c:v>4.8930400000000001</c:v>
                </c:pt>
                <c:pt idx="557">
                  <c:v>4.8779500000000002</c:v>
                </c:pt>
                <c:pt idx="558">
                  <c:v>4.8746200000000002</c:v>
                </c:pt>
                <c:pt idx="559">
                  <c:v>4.87</c:v>
                </c:pt>
                <c:pt idx="560">
                  <c:v>4.87</c:v>
                </c:pt>
                <c:pt idx="561">
                  <c:v>4.87</c:v>
                </c:pt>
                <c:pt idx="562">
                  <c:v>4.8615899999999996</c:v>
                </c:pt>
                <c:pt idx="563">
                  <c:v>4.8508800000000001</c:v>
                </c:pt>
                <c:pt idx="564">
                  <c:v>4.8481399999999999</c:v>
                </c:pt>
                <c:pt idx="565">
                  <c:v>4.8406000000000002</c:v>
                </c:pt>
                <c:pt idx="566">
                  <c:v>4.8398599999999998</c:v>
                </c:pt>
                <c:pt idx="567">
                  <c:v>4.8344800000000001</c:v>
                </c:pt>
                <c:pt idx="568">
                  <c:v>4.83</c:v>
                </c:pt>
                <c:pt idx="569">
                  <c:v>4.8232799999999996</c:v>
                </c:pt>
                <c:pt idx="570">
                  <c:v>4.81914</c:v>
                </c:pt>
                <c:pt idx="571">
                  <c:v>4.8127300000000002</c:v>
                </c:pt>
                <c:pt idx="572">
                  <c:v>4.8081899999999997</c:v>
                </c:pt>
                <c:pt idx="573">
                  <c:v>4.7955399999999999</c:v>
                </c:pt>
                <c:pt idx="574">
                  <c:v>4.7722699999999998</c:v>
                </c:pt>
                <c:pt idx="575">
                  <c:v>4.7662100000000001</c:v>
                </c:pt>
                <c:pt idx="576">
                  <c:v>4.7660999999999998</c:v>
                </c:pt>
                <c:pt idx="577">
                  <c:v>4.7601300000000002</c:v>
                </c:pt>
                <c:pt idx="578">
                  <c:v>4.7466699999999999</c:v>
                </c:pt>
                <c:pt idx="579">
                  <c:v>4.7408700000000001</c:v>
                </c:pt>
                <c:pt idx="580">
                  <c:v>4.7373599999999998</c:v>
                </c:pt>
                <c:pt idx="581">
                  <c:v>4.7358500000000001</c:v>
                </c:pt>
                <c:pt idx="582">
                  <c:v>4.7358399999999996</c:v>
                </c:pt>
                <c:pt idx="583">
                  <c:v>4.7167399999999997</c:v>
                </c:pt>
                <c:pt idx="584">
                  <c:v>4.7130700000000001</c:v>
                </c:pt>
                <c:pt idx="585">
                  <c:v>4.7096099999999996</c:v>
                </c:pt>
                <c:pt idx="586">
                  <c:v>4.7042799999999998</c:v>
                </c:pt>
                <c:pt idx="587">
                  <c:v>4.6996700000000002</c:v>
                </c:pt>
                <c:pt idx="588">
                  <c:v>4.6974900000000002</c:v>
                </c:pt>
                <c:pt idx="589">
                  <c:v>4.69618</c:v>
                </c:pt>
                <c:pt idx="590">
                  <c:v>4.68119</c:v>
                </c:pt>
                <c:pt idx="591">
                  <c:v>4.6754800000000003</c:v>
                </c:pt>
                <c:pt idx="592">
                  <c:v>4.67</c:v>
                </c:pt>
                <c:pt idx="593">
                  <c:v>4.63462</c:v>
                </c:pt>
                <c:pt idx="594">
                  <c:v>4.6333599999999997</c:v>
                </c:pt>
                <c:pt idx="595">
                  <c:v>4.57334</c:v>
                </c:pt>
                <c:pt idx="596">
                  <c:v>4.5618699999999999</c:v>
                </c:pt>
                <c:pt idx="597">
                  <c:v>4.5613799999999998</c:v>
                </c:pt>
                <c:pt idx="598">
                  <c:v>4.5599999999999996</c:v>
                </c:pt>
                <c:pt idx="599">
                  <c:v>4.5578200000000004</c:v>
                </c:pt>
                <c:pt idx="600">
                  <c:v>4.5567299999999999</c:v>
                </c:pt>
                <c:pt idx="601">
                  <c:v>4.5526499999999999</c:v>
                </c:pt>
                <c:pt idx="602">
                  <c:v>4.5446299999999997</c:v>
                </c:pt>
                <c:pt idx="603">
                  <c:v>4.5425500000000003</c:v>
                </c:pt>
                <c:pt idx="604">
                  <c:v>4.5313499999999998</c:v>
                </c:pt>
                <c:pt idx="605">
                  <c:v>4.5301900000000002</c:v>
                </c:pt>
                <c:pt idx="606">
                  <c:v>4.5260999999999996</c:v>
                </c:pt>
                <c:pt idx="607">
                  <c:v>4.5250399999999997</c:v>
                </c:pt>
                <c:pt idx="608">
                  <c:v>4.5072700000000001</c:v>
                </c:pt>
                <c:pt idx="609">
                  <c:v>4.5069900000000001</c:v>
                </c:pt>
                <c:pt idx="610">
                  <c:v>4.5023900000000001</c:v>
                </c:pt>
                <c:pt idx="611">
                  <c:v>4.4983500000000003</c:v>
                </c:pt>
                <c:pt idx="612">
                  <c:v>4.4928699999999999</c:v>
                </c:pt>
                <c:pt idx="613">
                  <c:v>4.4911099999999999</c:v>
                </c:pt>
                <c:pt idx="614">
                  <c:v>4.4876399999999999</c:v>
                </c:pt>
                <c:pt idx="615">
                  <c:v>4.4870000000000001</c:v>
                </c:pt>
                <c:pt idx="616">
                  <c:v>4.4812599999999998</c:v>
                </c:pt>
                <c:pt idx="617">
                  <c:v>4.4784100000000002</c:v>
                </c:pt>
                <c:pt idx="618">
                  <c:v>4.4766700000000004</c:v>
                </c:pt>
                <c:pt idx="619">
                  <c:v>4.4738499999999997</c:v>
                </c:pt>
                <c:pt idx="620">
                  <c:v>4.4684400000000002</c:v>
                </c:pt>
                <c:pt idx="621">
                  <c:v>4.4674100000000001</c:v>
                </c:pt>
                <c:pt idx="622">
                  <c:v>4.4664299999999999</c:v>
                </c:pt>
                <c:pt idx="623">
                  <c:v>4.4660299999999999</c:v>
                </c:pt>
                <c:pt idx="624">
                  <c:v>4.4656200000000004</c:v>
                </c:pt>
                <c:pt idx="625">
                  <c:v>4.4570100000000004</c:v>
                </c:pt>
                <c:pt idx="626">
                  <c:v>4.4521699999999997</c:v>
                </c:pt>
                <c:pt idx="627">
                  <c:v>4.4500599999999997</c:v>
                </c:pt>
                <c:pt idx="628">
                  <c:v>4.4497299999999997</c:v>
                </c:pt>
                <c:pt idx="629">
                  <c:v>4.4467499999999998</c:v>
                </c:pt>
                <c:pt idx="630">
                  <c:v>4.43886</c:v>
                </c:pt>
                <c:pt idx="631">
                  <c:v>4.4359900000000003</c:v>
                </c:pt>
                <c:pt idx="632">
                  <c:v>4.4333600000000004</c:v>
                </c:pt>
                <c:pt idx="633">
                  <c:v>4.43323</c:v>
                </c:pt>
                <c:pt idx="634">
                  <c:v>4.4263599999999999</c:v>
                </c:pt>
                <c:pt idx="635">
                  <c:v>4.4263399999999997</c:v>
                </c:pt>
                <c:pt idx="636">
                  <c:v>4.4155499999999996</c:v>
                </c:pt>
                <c:pt idx="637">
                  <c:v>4.4137199999999996</c:v>
                </c:pt>
                <c:pt idx="638">
                  <c:v>4.4058900000000003</c:v>
                </c:pt>
                <c:pt idx="639">
                  <c:v>4.3938499999999996</c:v>
                </c:pt>
                <c:pt idx="640">
                  <c:v>4.3850199999999999</c:v>
                </c:pt>
                <c:pt idx="641">
                  <c:v>4.3562000000000003</c:v>
                </c:pt>
                <c:pt idx="642">
                  <c:v>4.3499999999999996</c:v>
                </c:pt>
                <c:pt idx="643">
                  <c:v>4.3163</c:v>
                </c:pt>
                <c:pt idx="644">
                  <c:v>4.3021599999999998</c:v>
                </c:pt>
                <c:pt idx="645">
                  <c:v>4.2961099999999997</c:v>
                </c:pt>
                <c:pt idx="646">
                  <c:v>4.28383</c:v>
                </c:pt>
                <c:pt idx="647">
                  <c:v>4.2608499999999996</c:v>
                </c:pt>
                <c:pt idx="648">
                  <c:v>4.2429699999999997</c:v>
                </c:pt>
                <c:pt idx="649">
                  <c:v>4.1538500000000003</c:v>
                </c:pt>
                <c:pt idx="650">
                  <c:v>4.0868200000000003</c:v>
                </c:pt>
                <c:pt idx="651">
                  <c:v>4.0055699999999996</c:v>
                </c:pt>
                <c:pt idx="652">
                  <c:v>3.98936</c:v>
                </c:pt>
                <c:pt idx="653">
                  <c:v>3.74871</c:v>
                </c:pt>
                <c:pt idx="654">
                  <c:v>3.72235</c:v>
                </c:pt>
                <c:pt idx="655">
                  <c:v>3.6701000000000001</c:v>
                </c:pt>
                <c:pt idx="656">
                  <c:v>3.6099800000000002</c:v>
                </c:pt>
                <c:pt idx="657">
                  <c:v>3.51492</c:v>
                </c:pt>
                <c:pt idx="658">
                  <c:v>3.42</c:v>
                </c:pt>
                <c:pt idx="659">
                  <c:v>3.3816299999999999</c:v>
                </c:pt>
                <c:pt idx="660">
                  <c:v>3.2079200000000001</c:v>
                </c:pt>
                <c:pt idx="661">
                  <c:v>3.1707000000000001</c:v>
                </c:pt>
                <c:pt idx="662">
                  <c:v>3.0272999999999999</c:v>
                </c:pt>
                <c:pt idx="663">
                  <c:v>3.0259200000000002</c:v>
                </c:pt>
                <c:pt idx="664">
                  <c:v>2.9966300000000001</c:v>
                </c:pt>
                <c:pt idx="665">
                  <c:v>2.8930199999999999</c:v>
                </c:pt>
                <c:pt idx="666">
                  <c:v>2.84517</c:v>
                </c:pt>
                <c:pt idx="667">
                  <c:v>2.82741</c:v>
                </c:pt>
                <c:pt idx="668">
                  <c:v>2.8097300000000001</c:v>
                </c:pt>
                <c:pt idx="669">
                  <c:v>2.7951199999999998</c:v>
                </c:pt>
                <c:pt idx="670">
                  <c:v>2.7224599999999999</c:v>
                </c:pt>
                <c:pt idx="671">
                  <c:v>2.7065700000000001</c:v>
                </c:pt>
                <c:pt idx="672">
                  <c:v>2.7</c:v>
                </c:pt>
                <c:pt idx="673">
                  <c:v>2.7</c:v>
                </c:pt>
                <c:pt idx="674">
                  <c:v>2.5896499999999998</c:v>
                </c:pt>
                <c:pt idx="675">
                  <c:v>2.3069999999999999</c:v>
                </c:pt>
                <c:pt idx="676">
                  <c:v>2.1611500000000001</c:v>
                </c:pt>
                <c:pt idx="677">
                  <c:v>2.0752799999999998</c:v>
                </c:pt>
                <c:pt idx="678">
                  <c:v>1.88642</c:v>
                </c:pt>
                <c:pt idx="679">
                  <c:v>1.7910900000000001</c:v>
                </c:pt>
                <c:pt idx="680">
                  <c:v>1.7786299999999999</c:v>
                </c:pt>
                <c:pt idx="681">
                  <c:v>1.75048</c:v>
                </c:pt>
                <c:pt idx="682">
                  <c:v>1.7277499999999999</c:v>
                </c:pt>
                <c:pt idx="683">
                  <c:v>1.7252700000000001</c:v>
                </c:pt>
                <c:pt idx="684">
                  <c:v>1.6288499999999999</c:v>
                </c:pt>
                <c:pt idx="685">
                  <c:v>1.6053200000000001</c:v>
                </c:pt>
                <c:pt idx="686">
                  <c:v>1.5456700000000001</c:v>
                </c:pt>
                <c:pt idx="687">
                  <c:v>1.47068</c:v>
                </c:pt>
                <c:pt idx="688">
                  <c:v>1.1386499999999999</c:v>
                </c:pt>
              </c:numCache>
            </c:numRef>
          </c:val>
        </c:ser>
        <c:dLbls>
          <c:showLegendKey val="0"/>
          <c:showVal val="0"/>
          <c:showCatName val="0"/>
          <c:showSerName val="0"/>
          <c:showPercent val="0"/>
          <c:showBubbleSize val="0"/>
        </c:dLbls>
        <c:gapWidth val="150"/>
        <c:shape val="cylinder"/>
        <c:axId val="92807552"/>
        <c:axId val="92809088"/>
        <c:axId val="0"/>
      </c:bar3DChart>
      <c:dateAx>
        <c:axId val="92807552"/>
        <c:scaling>
          <c:orientation val="minMax"/>
        </c:scaling>
        <c:delete val="0"/>
        <c:axPos val="b"/>
        <c:majorGridlines>
          <c:spPr>
            <a:ln>
              <a:noFill/>
            </a:ln>
          </c:spPr>
        </c:majorGridlines>
        <c:numFmt formatCode="m/d/yyyy" sourceLinked="1"/>
        <c:majorTickMark val="out"/>
        <c:minorTickMark val="none"/>
        <c:tickLblPos val="nextTo"/>
        <c:crossAx val="92809088"/>
        <c:crosses val="autoZero"/>
        <c:auto val="1"/>
        <c:lblOffset val="100"/>
        <c:baseTimeUnit val="days"/>
      </c:dateAx>
      <c:valAx>
        <c:axId val="92809088"/>
        <c:scaling>
          <c:orientation val="minMax"/>
        </c:scaling>
        <c:delete val="0"/>
        <c:axPos val="l"/>
        <c:majorGridlines/>
        <c:title>
          <c:tx>
            <c:rich>
              <a:bodyPr rot="0" vert="wordArtVert"/>
              <a:lstStyle/>
              <a:p>
                <a:pPr>
                  <a:defRPr sz="1100"/>
                </a:pPr>
                <a:r>
                  <a:rPr lang="en-US" sz="1100"/>
                  <a:t>Miles</a:t>
                </a:r>
              </a:p>
            </c:rich>
          </c:tx>
          <c:overlay val="0"/>
        </c:title>
        <c:numFmt formatCode="_(* #,##0.0_);_(* \(#,##0.0\);_(* &quot;-&quot;??_);_(@_)" sourceLinked="1"/>
        <c:majorTickMark val="out"/>
        <c:minorTickMark val="none"/>
        <c:tickLblPos val="nextTo"/>
        <c:crossAx val="92807552"/>
        <c:crosses val="autoZero"/>
        <c:crossBetween val="between"/>
      </c:valAx>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tx>
        <c:rich>
          <a:bodyPr/>
          <a:lstStyle/>
          <a:p>
            <a:pPr>
              <a:defRPr sz="1400"/>
            </a:pPr>
            <a:r>
              <a:rPr lang="en-US" sz="1400"/>
              <a:t>Time Spent Pedalling Everyday</a:t>
            </a:r>
          </a:p>
        </c:rich>
      </c:tx>
      <c:overlay val="0"/>
    </c:title>
    <c:autoTitleDeleted val="0"/>
    <c:view3D>
      <c:rotX val="15"/>
      <c:rotY val="20"/>
      <c:depthPercent val="100"/>
      <c:rAngAx val="0"/>
      <c:perspective val="30"/>
    </c:view3D>
    <c:floor>
      <c:thickness val="0"/>
    </c:floor>
    <c:sideWall>
      <c:thickness val="0"/>
    </c:sideWall>
    <c:backWall>
      <c:thickness val="0"/>
    </c:backWall>
    <c:plotArea>
      <c:layout/>
      <c:bar3DChart>
        <c:barDir val="col"/>
        <c:grouping val="clustered"/>
        <c:varyColors val="0"/>
        <c:ser>
          <c:idx val="0"/>
          <c:order val="0"/>
          <c:invertIfNegative val="0"/>
          <c:cat>
            <c:numRef>
              <c:f>'Bike Ride History'!$A$2:$A$690</c:f>
              <c:numCache>
                <c:formatCode>m/d/yyyy</c:formatCode>
                <c:ptCount val="689"/>
                <c:pt idx="0">
                  <c:v>41444</c:v>
                </c:pt>
                <c:pt idx="1">
                  <c:v>41218</c:v>
                </c:pt>
                <c:pt idx="2">
                  <c:v>41137</c:v>
                </c:pt>
                <c:pt idx="3">
                  <c:v>41174</c:v>
                </c:pt>
                <c:pt idx="4">
                  <c:v>41132</c:v>
                </c:pt>
                <c:pt idx="5">
                  <c:v>41187</c:v>
                </c:pt>
                <c:pt idx="6">
                  <c:v>41096</c:v>
                </c:pt>
                <c:pt idx="7">
                  <c:v>41134</c:v>
                </c:pt>
                <c:pt idx="8">
                  <c:v>41363</c:v>
                </c:pt>
                <c:pt idx="9">
                  <c:v>41124</c:v>
                </c:pt>
                <c:pt idx="10">
                  <c:v>41099</c:v>
                </c:pt>
                <c:pt idx="11">
                  <c:v>41162</c:v>
                </c:pt>
                <c:pt idx="12">
                  <c:v>41490</c:v>
                </c:pt>
                <c:pt idx="13">
                  <c:v>41138</c:v>
                </c:pt>
                <c:pt idx="14">
                  <c:v>41116</c:v>
                </c:pt>
                <c:pt idx="15">
                  <c:v>41090</c:v>
                </c:pt>
                <c:pt idx="16">
                  <c:v>41129</c:v>
                </c:pt>
                <c:pt idx="17">
                  <c:v>41104</c:v>
                </c:pt>
                <c:pt idx="18">
                  <c:v>41074</c:v>
                </c:pt>
                <c:pt idx="19">
                  <c:v>41390</c:v>
                </c:pt>
                <c:pt idx="20">
                  <c:v>41171</c:v>
                </c:pt>
                <c:pt idx="21">
                  <c:v>41093</c:v>
                </c:pt>
                <c:pt idx="22">
                  <c:v>41109</c:v>
                </c:pt>
                <c:pt idx="23">
                  <c:v>41135</c:v>
                </c:pt>
                <c:pt idx="24">
                  <c:v>41483</c:v>
                </c:pt>
                <c:pt idx="25">
                  <c:v>41496</c:v>
                </c:pt>
                <c:pt idx="26">
                  <c:v>41370</c:v>
                </c:pt>
                <c:pt idx="27">
                  <c:v>41094</c:v>
                </c:pt>
                <c:pt idx="28">
                  <c:v>41501</c:v>
                </c:pt>
                <c:pt idx="29">
                  <c:v>41478</c:v>
                </c:pt>
                <c:pt idx="30">
                  <c:v>41209</c:v>
                </c:pt>
                <c:pt idx="31">
                  <c:v>41125</c:v>
                </c:pt>
                <c:pt idx="32">
                  <c:v>41415</c:v>
                </c:pt>
                <c:pt idx="33">
                  <c:v>41164</c:v>
                </c:pt>
                <c:pt idx="34">
                  <c:v>41153</c:v>
                </c:pt>
                <c:pt idx="35">
                  <c:v>41463</c:v>
                </c:pt>
                <c:pt idx="36">
                  <c:v>41069</c:v>
                </c:pt>
                <c:pt idx="37">
                  <c:v>41117</c:v>
                </c:pt>
                <c:pt idx="38">
                  <c:v>41222</c:v>
                </c:pt>
                <c:pt idx="39">
                  <c:v>41091</c:v>
                </c:pt>
                <c:pt idx="40">
                  <c:v>41070</c:v>
                </c:pt>
                <c:pt idx="41">
                  <c:v>41186</c:v>
                </c:pt>
                <c:pt idx="42">
                  <c:v>41374</c:v>
                </c:pt>
                <c:pt idx="43">
                  <c:v>41115</c:v>
                </c:pt>
                <c:pt idx="44">
                  <c:v>41292</c:v>
                </c:pt>
                <c:pt idx="45">
                  <c:v>41128</c:v>
                </c:pt>
                <c:pt idx="46">
                  <c:v>41127</c:v>
                </c:pt>
                <c:pt idx="47">
                  <c:v>41166</c:v>
                </c:pt>
                <c:pt idx="48">
                  <c:v>41131</c:v>
                </c:pt>
                <c:pt idx="49">
                  <c:v>41130</c:v>
                </c:pt>
                <c:pt idx="50">
                  <c:v>41167</c:v>
                </c:pt>
                <c:pt idx="51">
                  <c:v>41084</c:v>
                </c:pt>
                <c:pt idx="52">
                  <c:v>41191</c:v>
                </c:pt>
                <c:pt idx="53">
                  <c:v>41154</c:v>
                </c:pt>
                <c:pt idx="54">
                  <c:v>41163</c:v>
                </c:pt>
                <c:pt idx="55">
                  <c:v>41197</c:v>
                </c:pt>
                <c:pt idx="56">
                  <c:v>41199</c:v>
                </c:pt>
                <c:pt idx="57">
                  <c:v>41252</c:v>
                </c:pt>
                <c:pt idx="58">
                  <c:v>41202</c:v>
                </c:pt>
                <c:pt idx="59">
                  <c:v>41071</c:v>
                </c:pt>
                <c:pt idx="60">
                  <c:v>41121</c:v>
                </c:pt>
                <c:pt idx="61">
                  <c:v>41195</c:v>
                </c:pt>
                <c:pt idx="62">
                  <c:v>41168</c:v>
                </c:pt>
                <c:pt idx="63">
                  <c:v>41147</c:v>
                </c:pt>
                <c:pt idx="64">
                  <c:v>41039</c:v>
                </c:pt>
                <c:pt idx="65">
                  <c:v>41500</c:v>
                </c:pt>
                <c:pt idx="66">
                  <c:v>41236</c:v>
                </c:pt>
                <c:pt idx="67">
                  <c:v>41563</c:v>
                </c:pt>
                <c:pt idx="68">
                  <c:v>41098</c:v>
                </c:pt>
                <c:pt idx="69">
                  <c:v>41059</c:v>
                </c:pt>
                <c:pt idx="70">
                  <c:v>41155</c:v>
                </c:pt>
                <c:pt idx="71">
                  <c:v>41443</c:v>
                </c:pt>
                <c:pt idx="72">
                  <c:v>41120</c:v>
                </c:pt>
                <c:pt idx="73">
                  <c:v>41519</c:v>
                </c:pt>
                <c:pt idx="74">
                  <c:v>41061</c:v>
                </c:pt>
                <c:pt idx="75">
                  <c:v>41103</c:v>
                </c:pt>
                <c:pt idx="76">
                  <c:v>41141</c:v>
                </c:pt>
                <c:pt idx="77">
                  <c:v>41108</c:v>
                </c:pt>
                <c:pt idx="78">
                  <c:v>41085</c:v>
                </c:pt>
                <c:pt idx="79">
                  <c:v>41144</c:v>
                </c:pt>
                <c:pt idx="80">
                  <c:v>41453</c:v>
                </c:pt>
                <c:pt idx="81">
                  <c:v>41068</c:v>
                </c:pt>
                <c:pt idx="82">
                  <c:v>41149</c:v>
                </c:pt>
                <c:pt idx="83">
                  <c:v>41414</c:v>
                </c:pt>
                <c:pt idx="84">
                  <c:v>41503</c:v>
                </c:pt>
                <c:pt idx="85">
                  <c:v>41518</c:v>
                </c:pt>
                <c:pt idx="86">
                  <c:v>41133</c:v>
                </c:pt>
                <c:pt idx="87">
                  <c:v>41485</c:v>
                </c:pt>
                <c:pt idx="88">
                  <c:v>41481</c:v>
                </c:pt>
                <c:pt idx="89">
                  <c:v>41161</c:v>
                </c:pt>
                <c:pt idx="90">
                  <c:v>41165</c:v>
                </c:pt>
                <c:pt idx="91">
                  <c:v>41169</c:v>
                </c:pt>
                <c:pt idx="92">
                  <c:v>41361</c:v>
                </c:pt>
                <c:pt idx="93">
                  <c:v>41207</c:v>
                </c:pt>
                <c:pt idx="94">
                  <c:v>41392</c:v>
                </c:pt>
                <c:pt idx="95">
                  <c:v>41499</c:v>
                </c:pt>
                <c:pt idx="96">
                  <c:v>41253</c:v>
                </c:pt>
                <c:pt idx="97">
                  <c:v>41072</c:v>
                </c:pt>
                <c:pt idx="98">
                  <c:v>41560</c:v>
                </c:pt>
                <c:pt idx="99">
                  <c:v>41513</c:v>
                </c:pt>
                <c:pt idx="100">
                  <c:v>41544</c:v>
                </c:pt>
                <c:pt idx="101">
                  <c:v>41045</c:v>
                </c:pt>
                <c:pt idx="102">
                  <c:v>41562</c:v>
                </c:pt>
                <c:pt idx="103">
                  <c:v>41561</c:v>
                </c:pt>
                <c:pt idx="104">
                  <c:v>41074</c:v>
                </c:pt>
                <c:pt idx="105">
                  <c:v>41494</c:v>
                </c:pt>
                <c:pt idx="106">
                  <c:v>41410</c:v>
                </c:pt>
                <c:pt idx="107">
                  <c:v>41410</c:v>
                </c:pt>
                <c:pt idx="108">
                  <c:v>41545</c:v>
                </c:pt>
                <c:pt idx="109">
                  <c:v>41425</c:v>
                </c:pt>
                <c:pt idx="110">
                  <c:v>41080</c:v>
                </c:pt>
                <c:pt idx="111">
                  <c:v>41404</c:v>
                </c:pt>
                <c:pt idx="112">
                  <c:v>41540</c:v>
                </c:pt>
                <c:pt idx="113">
                  <c:v>41126</c:v>
                </c:pt>
                <c:pt idx="114">
                  <c:v>41422</c:v>
                </c:pt>
                <c:pt idx="115">
                  <c:v>41396</c:v>
                </c:pt>
                <c:pt idx="116">
                  <c:v>41534</c:v>
                </c:pt>
                <c:pt idx="117">
                  <c:v>41474</c:v>
                </c:pt>
                <c:pt idx="118">
                  <c:v>41345</c:v>
                </c:pt>
                <c:pt idx="119">
                  <c:v>41050</c:v>
                </c:pt>
                <c:pt idx="120">
                  <c:v>41407</c:v>
                </c:pt>
                <c:pt idx="121">
                  <c:v>41424</c:v>
                </c:pt>
                <c:pt idx="122">
                  <c:v>41473</c:v>
                </c:pt>
                <c:pt idx="123">
                  <c:v>41429</c:v>
                </c:pt>
                <c:pt idx="124">
                  <c:v>41139</c:v>
                </c:pt>
                <c:pt idx="125">
                  <c:v>41148</c:v>
                </c:pt>
                <c:pt idx="126">
                  <c:v>41227</c:v>
                </c:pt>
                <c:pt idx="127">
                  <c:v>41411</c:v>
                </c:pt>
                <c:pt idx="128">
                  <c:v>41411</c:v>
                </c:pt>
                <c:pt idx="129">
                  <c:v>41479</c:v>
                </c:pt>
                <c:pt idx="130">
                  <c:v>41389</c:v>
                </c:pt>
                <c:pt idx="131">
                  <c:v>41073</c:v>
                </c:pt>
                <c:pt idx="132">
                  <c:v>41539</c:v>
                </c:pt>
                <c:pt idx="133">
                  <c:v>41497</c:v>
                </c:pt>
                <c:pt idx="134">
                  <c:v>41507</c:v>
                </c:pt>
                <c:pt idx="135">
                  <c:v>41077</c:v>
                </c:pt>
                <c:pt idx="136">
                  <c:v>41211</c:v>
                </c:pt>
                <c:pt idx="137">
                  <c:v>41533</c:v>
                </c:pt>
                <c:pt idx="138">
                  <c:v>41288</c:v>
                </c:pt>
                <c:pt idx="139">
                  <c:v>41492</c:v>
                </c:pt>
                <c:pt idx="140">
                  <c:v>41418</c:v>
                </c:pt>
                <c:pt idx="141">
                  <c:v>41455</c:v>
                </c:pt>
                <c:pt idx="142">
                  <c:v>41397</c:v>
                </c:pt>
                <c:pt idx="143">
                  <c:v>41526</c:v>
                </c:pt>
                <c:pt idx="144">
                  <c:v>41177</c:v>
                </c:pt>
                <c:pt idx="145">
                  <c:v>41549</c:v>
                </c:pt>
                <c:pt idx="146">
                  <c:v>41517</c:v>
                </c:pt>
                <c:pt idx="147">
                  <c:v>41515</c:v>
                </c:pt>
                <c:pt idx="148">
                  <c:v>41514</c:v>
                </c:pt>
                <c:pt idx="149">
                  <c:v>41521</c:v>
                </c:pt>
                <c:pt idx="150">
                  <c:v>41550</c:v>
                </c:pt>
                <c:pt idx="151">
                  <c:v>41528</c:v>
                </c:pt>
                <c:pt idx="152">
                  <c:v>41547</c:v>
                </c:pt>
                <c:pt idx="153">
                  <c:v>41541</c:v>
                </c:pt>
                <c:pt idx="154">
                  <c:v>41289</c:v>
                </c:pt>
                <c:pt idx="155">
                  <c:v>41524</c:v>
                </c:pt>
                <c:pt idx="156">
                  <c:v>41532</c:v>
                </c:pt>
                <c:pt idx="157">
                  <c:v>41527</c:v>
                </c:pt>
                <c:pt idx="158">
                  <c:v>41525</c:v>
                </c:pt>
                <c:pt idx="159">
                  <c:v>41537</c:v>
                </c:pt>
                <c:pt idx="160">
                  <c:v>41530</c:v>
                </c:pt>
                <c:pt idx="161">
                  <c:v>41155</c:v>
                </c:pt>
                <c:pt idx="162">
                  <c:v>41066</c:v>
                </c:pt>
                <c:pt idx="163">
                  <c:v>41487</c:v>
                </c:pt>
                <c:pt idx="164">
                  <c:v>41057</c:v>
                </c:pt>
                <c:pt idx="165">
                  <c:v>41088</c:v>
                </c:pt>
                <c:pt idx="166">
                  <c:v>41237</c:v>
                </c:pt>
                <c:pt idx="167">
                  <c:v>41305</c:v>
                </c:pt>
                <c:pt idx="168">
                  <c:v>41285</c:v>
                </c:pt>
                <c:pt idx="169">
                  <c:v>41344</c:v>
                </c:pt>
                <c:pt idx="170">
                  <c:v>41278</c:v>
                </c:pt>
                <c:pt idx="171">
                  <c:v>41471</c:v>
                </c:pt>
                <c:pt idx="172">
                  <c:v>41461</c:v>
                </c:pt>
                <c:pt idx="173">
                  <c:v>41438</c:v>
                </c:pt>
                <c:pt idx="174">
                  <c:v>41102</c:v>
                </c:pt>
                <c:pt idx="175">
                  <c:v>41150</c:v>
                </c:pt>
                <c:pt idx="176">
                  <c:v>41309</c:v>
                </c:pt>
                <c:pt idx="177">
                  <c:v>41160</c:v>
                </c:pt>
                <c:pt idx="178">
                  <c:v>41372</c:v>
                </c:pt>
                <c:pt idx="179">
                  <c:v>41156</c:v>
                </c:pt>
                <c:pt idx="180">
                  <c:v>41535</c:v>
                </c:pt>
                <c:pt idx="181">
                  <c:v>41065</c:v>
                </c:pt>
                <c:pt idx="182">
                  <c:v>41395</c:v>
                </c:pt>
                <c:pt idx="183">
                  <c:v>41364</c:v>
                </c:pt>
                <c:pt idx="184">
                  <c:v>41546</c:v>
                </c:pt>
                <c:pt idx="185">
                  <c:v>41076</c:v>
                </c:pt>
                <c:pt idx="186">
                  <c:v>41103</c:v>
                </c:pt>
                <c:pt idx="187">
                  <c:v>41205</c:v>
                </c:pt>
                <c:pt idx="188">
                  <c:v>41277</c:v>
                </c:pt>
                <c:pt idx="189">
                  <c:v>41265</c:v>
                </c:pt>
                <c:pt idx="190">
                  <c:v>41486</c:v>
                </c:pt>
                <c:pt idx="191">
                  <c:v>41393</c:v>
                </c:pt>
                <c:pt idx="192">
                  <c:v>41269</c:v>
                </c:pt>
                <c:pt idx="193">
                  <c:v>41283</c:v>
                </c:pt>
                <c:pt idx="194">
                  <c:v>41531</c:v>
                </c:pt>
                <c:pt idx="195">
                  <c:v>41477</c:v>
                </c:pt>
                <c:pt idx="196">
                  <c:v>41394</c:v>
                </c:pt>
                <c:pt idx="197">
                  <c:v>41306</c:v>
                </c:pt>
                <c:pt idx="198">
                  <c:v>41051</c:v>
                </c:pt>
                <c:pt idx="199">
                  <c:v>41049</c:v>
                </c:pt>
                <c:pt idx="200">
                  <c:v>41379</c:v>
                </c:pt>
                <c:pt idx="201">
                  <c:v>41460</c:v>
                </c:pt>
                <c:pt idx="202">
                  <c:v>41423</c:v>
                </c:pt>
                <c:pt idx="203">
                  <c:v>41078</c:v>
                </c:pt>
                <c:pt idx="204">
                  <c:v>41325</c:v>
                </c:pt>
                <c:pt idx="205">
                  <c:v>41383</c:v>
                </c:pt>
                <c:pt idx="206">
                  <c:v>41349</c:v>
                </c:pt>
                <c:pt idx="207">
                  <c:v>41489</c:v>
                </c:pt>
                <c:pt idx="208">
                  <c:v>41382</c:v>
                </c:pt>
                <c:pt idx="209">
                  <c:v>41204</c:v>
                </c:pt>
                <c:pt idx="210">
                  <c:v>41273</c:v>
                </c:pt>
                <c:pt idx="211">
                  <c:v>41038</c:v>
                </c:pt>
                <c:pt idx="212">
                  <c:v>41293</c:v>
                </c:pt>
                <c:pt idx="213">
                  <c:v>41261</c:v>
                </c:pt>
                <c:pt idx="214">
                  <c:v>41334</c:v>
                </c:pt>
                <c:pt idx="215">
                  <c:v>41376</c:v>
                </c:pt>
                <c:pt idx="216">
                  <c:v>41447</c:v>
                </c:pt>
                <c:pt idx="217">
                  <c:v>41512</c:v>
                </c:pt>
                <c:pt idx="218">
                  <c:v>41408</c:v>
                </c:pt>
                <c:pt idx="219">
                  <c:v>41081</c:v>
                </c:pt>
                <c:pt idx="220">
                  <c:v>41067</c:v>
                </c:pt>
                <c:pt idx="221">
                  <c:v>41065</c:v>
                </c:pt>
                <c:pt idx="222">
                  <c:v>41491</c:v>
                </c:pt>
                <c:pt idx="223">
                  <c:v>41348</c:v>
                </c:pt>
                <c:pt idx="224">
                  <c:v>41436</c:v>
                </c:pt>
                <c:pt idx="225">
                  <c:v>41358</c:v>
                </c:pt>
                <c:pt idx="226">
                  <c:v>41341</c:v>
                </c:pt>
                <c:pt idx="227">
                  <c:v>41435</c:v>
                </c:pt>
                <c:pt idx="228">
                  <c:v>41230</c:v>
                </c:pt>
                <c:pt idx="229">
                  <c:v>41100</c:v>
                </c:pt>
                <c:pt idx="230">
                  <c:v>41359</c:v>
                </c:pt>
                <c:pt idx="231">
                  <c:v>41291</c:v>
                </c:pt>
                <c:pt idx="232">
                  <c:v>41446</c:v>
                </c:pt>
                <c:pt idx="233">
                  <c:v>41385</c:v>
                </c:pt>
                <c:pt idx="234">
                  <c:v>41298</c:v>
                </c:pt>
                <c:pt idx="235">
                  <c:v>41387</c:v>
                </c:pt>
                <c:pt idx="236">
                  <c:v>41406</c:v>
                </c:pt>
                <c:pt idx="237">
                  <c:v>41216</c:v>
                </c:pt>
                <c:pt idx="238">
                  <c:v>41110</c:v>
                </c:pt>
                <c:pt idx="239">
                  <c:v>41409</c:v>
                </c:pt>
                <c:pt idx="240">
                  <c:v>41409</c:v>
                </c:pt>
                <c:pt idx="241">
                  <c:v>41375</c:v>
                </c:pt>
                <c:pt idx="242">
                  <c:v>41428</c:v>
                </c:pt>
                <c:pt idx="243">
                  <c:v>41472</c:v>
                </c:pt>
                <c:pt idx="244">
                  <c:v>41082</c:v>
                </c:pt>
                <c:pt idx="245">
                  <c:v>41302</c:v>
                </c:pt>
                <c:pt idx="246">
                  <c:v>41091</c:v>
                </c:pt>
                <c:pt idx="247">
                  <c:v>41388</c:v>
                </c:pt>
                <c:pt idx="248">
                  <c:v>41520</c:v>
                </c:pt>
                <c:pt idx="249">
                  <c:v>41185</c:v>
                </c:pt>
                <c:pt idx="250">
                  <c:v>41488</c:v>
                </c:pt>
                <c:pt idx="251">
                  <c:v>41276</c:v>
                </c:pt>
                <c:pt idx="252">
                  <c:v>41190</c:v>
                </c:pt>
                <c:pt idx="253">
                  <c:v>41352</c:v>
                </c:pt>
                <c:pt idx="254">
                  <c:v>41268</c:v>
                </c:pt>
                <c:pt idx="255">
                  <c:v>41200</c:v>
                </c:pt>
                <c:pt idx="256">
                  <c:v>41308</c:v>
                </c:pt>
                <c:pt idx="257">
                  <c:v>41256</c:v>
                </c:pt>
                <c:pt idx="258">
                  <c:v>41354</c:v>
                </c:pt>
                <c:pt idx="259">
                  <c:v>41357</c:v>
                </c:pt>
                <c:pt idx="260">
                  <c:v>41327</c:v>
                </c:pt>
                <c:pt idx="261">
                  <c:v>41384</c:v>
                </c:pt>
                <c:pt idx="262">
                  <c:v>41386</c:v>
                </c:pt>
                <c:pt idx="263">
                  <c:v>41330</c:v>
                </c:pt>
                <c:pt idx="264">
                  <c:v>41043</c:v>
                </c:pt>
                <c:pt idx="265">
                  <c:v>41353</c:v>
                </c:pt>
                <c:pt idx="266">
                  <c:v>41351</c:v>
                </c:pt>
                <c:pt idx="267">
                  <c:v>41048</c:v>
                </c:pt>
                <c:pt idx="268">
                  <c:v>41339</c:v>
                </c:pt>
                <c:pt idx="269">
                  <c:v>41430</c:v>
                </c:pt>
                <c:pt idx="270">
                  <c:v>41419</c:v>
                </c:pt>
                <c:pt idx="271">
                  <c:v>41225</c:v>
                </c:pt>
                <c:pt idx="272">
                  <c:v>41263</c:v>
                </c:pt>
                <c:pt idx="273">
                  <c:v>41421</c:v>
                </c:pt>
                <c:pt idx="274">
                  <c:v>41241</c:v>
                </c:pt>
                <c:pt idx="275">
                  <c:v>41152</c:v>
                </c:pt>
                <c:pt idx="276">
                  <c:v>41113</c:v>
                </c:pt>
                <c:pt idx="277">
                  <c:v>41338</c:v>
                </c:pt>
                <c:pt idx="278">
                  <c:v>41041</c:v>
                </c:pt>
                <c:pt idx="279">
                  <c:v>41267</c:v>
                </c:pt>
                <c:pt idx="280">
                  <c:v>41123</c:v>
                </c:pt>
                <c:pt idx="281">
                  <c:v>41469</c:v>
                </c:pt>
                <c:pt idx="282">
                  <c:v>41087</c:v>
                </c:pt>
                <c:pt idx="283">
                  <c:v>41122</c:v>
                </c:pt>
                <c:pt idx="284">
                  <c:v>41522</c:v>
                </c:pt>
                <c:pt idx="285">
                  <c:v>41107</c:v>
                </c:pt>
                <c:pt idx="286">
                  <c:v>41176</c:v>
                </c:pt>
                <c:pt idx="287">
                  <c:v>41480</c:v>
                </c:pt>
                <c:pt idx="288">
                  <c:v>41516</c:v>
                </c:pt>
                <c:pt idx="289">
                  <c:v>41208</c:v>
                </c:pt>
                <c:pt idx="290">
                  <c:v>41303</c:v>
                </c:pt>
                <c:pt idx="291">
                  <c:v>41257</c:v>
                </c:pt>
                <c:pt idx="292">
                  <c:v>41542</c:v>
                </c:pt>
                <c:pt idx="293">
                  <c:v>41312</c:v>
                </c:pt>
                <c:pt idx="294">
                  <c:v>41355</c:v>
                </c:pt>
                <c:pt idx="295">
                  <c:v>41466</c:v>
                </c:pt>
                <c:pt idx="296">
                  <c:v>41470</c:v>
                </c:pt>
                <c:pt idx="297">
                  <c:v>41099</c:v>
                </c:pt>
                <c:pt idx="298">
                  <c:v>41044</c:v>
                </c:pt>
                <c:pt idx="299">
                  <c:v>41242</c:v>
                </c:pt>
                <c:pt idx="300">
                  <c:v>41089</c:v>
                </c:pt>
                <c:pt idx="301">
                  <c:v>41313</c:v>
                </c:pt>
                <c:pt idx="302">
                  <c:v>41454</c:v>
                </c:pt>
                <c:pt idx="303">
                  <c:v>41426</c:v>
                </c:pt>
                <c:pt idx="304">
                  <c:v>41299</c:v>
                </c:pt>
                <c:pt idx="305">
                  <c:v>41235</c:v>
                </c:pt>
                <c:pt idx="306">
                  <c:v>41172</c:v>
                </c:pt>
                <c:pt idx="307">
                  <c:v>41047</c:v>
                </c:pt>
                <c:pt idx="308">
                  <c:v>41037</c:v>
                </c:pt>
                <c:pt idx="309">
                  <c:v>41337</c:v>
                </c:pt>
                <c:pt idx="310">
                  <c:v>41279</c:v>
                </c:pt>
                <c:pt idx="311">
                  <c:v>41413</c:v>
                </c:pt>
                <c:pt idx="312">
                  <c:v>41290</c:v>
                </c:pt>
                <c:pt idx="313">
                  <c:v>41296</c:v>
                </c:pt>
                <c:pt idx="314">
                  <c:v>41246</c:v>
                </c:pt>
                <c:pt idx="315">
                  <c:v>41210</c:v>
                </c:pt>
                <c:pt idx="316">
                  <c:v>41154</c:v>
                </c:pt>
                <c:pt idx="317">
                  <c:v>41189</c:v>
                </c:pt>
                <c:pt idx="318">
                  <c:v>41377</c:v>
                </c:pt>
                <c:pt idx="319">
                  <c:v>41326</c:v>
                </c:pt>
                <c:pt idx="320">
                  <c:v>41304</c:v>
                </c:pt>
                <c:pt idx="321">
                  <c:v>41058</c:v>
                </c:pt>
                <c:pt idx="322">
                  <c:v>41232</c:v>
                </c:pt>
                <c:pt idx="323">
                  <c:v>41286</c:v>
                </c:pt>
                <c:pt idx="324">
                  <c:v>41439</c:v>
                </c:pt>
                <c:pt idx="325">
                  <c:v>41402</c:v>
                </c:pt>
                <c:pt idx="326">
                  <c:v>41380</c:v>
                </c:pt>
                <c:pt idx="327">
                  <c:v>41039</c:v>
                </c:pt>
                <c:pt idx="328">
                  <c:v>41185</c:v>
                </c:pt>
                <c:pt idx="329">
                  <c:v>41249</c:v>
                </c:pt>
                <c:pt idx="330">
                  <c:v>41307</c:v>
                </c:pt>
                <c:pt idx="331">
                  <c:v>41092</c:v>
                </c:pt>
                <c:pt idx="332">
                  <c:v>41251</c:v>
                </c:pt>
                <c:pt idx="333">
                  <c:v>41314</c:v>
                </c:pt>
                <c:pt idx="334">
                  <c:v>41498</c:v>
                </c:pt>
                <c:pt idx="335">
                  <c:v>41333</c:v>
                </c:pt>
                <c:pt idx="336">
                  <c:v>41554</c:v>
                </c:pt>
                <c:pt idx="337">
                  <c:v>41240</c:v>
                </c:pt>
                <c:pt idx="338">
                  <c:v>41316</c:v>
                </c:pt>
                <c:pt idx="339">
                  <c:v>41459</c:v>
                </c:pt>
                <c:pt idx="340">
                  <c:v>41319</c:v>
                </c:pt>
                <c:pt idx="341">
                  <c:v>41362</c:v>
                </c:pt>
                <c:pt idx="342">
                  <c:v>41381</c:v>
                </c:pt>
                <c:pt idx="343">
                  <c:v>41052</c:v>
                </c:pt>
                <c:pt idx="344">
                  <c:v>41175</c:v>
                </c:pt>
                <c:pt idx="345">
                  <c:v>41255</c:v>
                </c:pt>
                <c:pt idx="346">
                  <c:v>41190</c:v>
                </c:pt>
                <c:pt idx="347">
                  <c:v>41106</c:v>
                </c:pt>
                <c:pt idx="348">
                  <c:v>41091</c:v>
                </c:pt>
                <c:pt idx="349">
                  <c:v>41095</c:v>
                </c:pt>
                <c:pt idx="350">
                  <c:v>41343</c:v>
                </c:pt>
                <c:pt idx="351">
                  <c:v>41315</c:v>
                </c:pt>
                <c:pt idx="352">
                  <c:v>41187</c:v>
                </c:pt>
                <c:pt idx="353">
                  <c:v>41475</c:v>
                </c:pt>
                <c:pt idx="354">
                  <c:v>41368</c:v>
                </c:pt>
                <c:pt idx="355">
                  <c:v>41083</c:v>
                </c:pt>
                <c:pt idx="356">
                  <c:v>41484</c:v>
                </c:pt>
                <c:pt idx="357">
                  <c:v>41536</c:v>
                </c:pt>
                <c:pt idx="358">
                  <c:v>41495</c:v>
                </c:pt>
                <c:pt idx="359">
                  <c:v>41323</c:v>
                </c:pt>
                <c:pt idx="360">
                  <c:v>41250</c:v>
                </c:pt>
                <c:pt idx="361">
                  <c:v>41157</c:v>
                </c:pt>
                <c:pt idx="362">
                  <c:v>41548</c:v>
                </c:pt>
                <c:pt idx="363">
                  <c:v>41405</c:v>
                </c:pt>
                <c:pt idx="364">
                  <c:v>41036</c:v>
                </c:pt>
                <c:pt idx="365">
                  <c:v>41059</c:v>
                </c:pt>
                <c:pt idx="366">
                  <c:v>41314</c:v>
                </c:pt>
                <c:pt idx="367">
                  <c:v>41436</c:v>
                </c:pt>
                <c:pt idx="368">
                  <c:v>41559</c:v>
                </c:pt>
                <c:pt idx="369">
                  <c:v>41342</c:v>
                </c:pt>
                <c:pt idx="370">
                  <c:v>41206</c:v>
                </c:pt>
                <c:pt idx="371">
                  <c:v>41340</c:v>
                </c:pt>
                <c:pt idx="372">
                  <c:v>41071</c:v>
                </c:pt>
                <c:pt idx="373">
                  <c:v>41096</c:v>
                </c:pt>
                <c:pt idx="374">
                  <c:v>41036</c:v>
                </c:pt>
                <c:pt idx="375">
                  <c:v>41462</c:v>
                </c:pt>
                <c:pt idx="376">
                  <c:v>41329</c:v>
                </c:pt>
                <c:pt idx="377">
                  <c:v>41085</c:v>
                </c:pt>
                <c:pt idx="378">
                  <c:v>41511</c:v>
                </c:pt>
                <c:pt idx="379">
                  <c:v>41301</c:v>
                </c:pt>
                <c:pt idx="380">
                  <c:v>41079</c:v>
                </c:pt>
                <c:pt idx="381">
                  <c:v>41145</c:v>
                </c:pt>
                <c:pt idx="382">
                  <c:v>41400</c:v>
                </c:pt>
                <c:pt idx="383">
                  <c:v>41079</c:v>
                </c:pt>
                <c:pt idx="384">
                  <c:v>41476</c:v>
                </c:pt>
                <c:pt idx="385">
                  <c:v>41468</c:v>
                </c:pt>
                <c:pt idx="386">
                  <c:v>41427</c:v>
                </c:pt>
                <c:pt idx="387">
                  <c:v>41097</c:v>
                </c:pt>
                <c:pt idx="388">
                  <c:v>41493</c:v>
                </c:pt>
                <c:pt idx="389">
                  <c:v>41297</c:v>
                </c:pt>
                <c:pt idx="390">
                  <c:v>41272</c:v>
                </c:pt>
                <c:pt idx="391">
                  <c:v>41356</c:v>
                </c:pt>
                <c:pt idx="392">
                  <c:v>41248</c:v>
                </c:pt>
                <c:pt idx="393">
                  <c:v>41238</c:v>
                </c:pt>
                <c:pt idx="394">
                  <c:v>41318</c:v>
                </c:pt>
                <c:pt idx="395">
                  <c:v>41270</c:v>
                </c:pt>
                <c:pt idx="396">
                  <c:v>41217</c:v>
                </c:pt>
                <c:pt idx="397">
                  <c:v>41246</c:v>
                </c:pt>
                <c:pt idx="398">
                  <c:v>41171</c:v>
                </c:pt>
                <c:pt idx="399">
                  <c:v>41294</c:v>
                </c:pt>
                <c:pt idx="400">
                  <c:v>41149</c:v>
                </c:pt>
                <c:pt idx="401">
                  <c:v>41243</c:v>
                </c:pt>
                <c:pt idx="402">
                  <c:v>41271</c:v>
                </c:pt>
                <c:pt idx="403">
                  <c:v>41139</c:v>
                </c:pt>
                <c:pt idx="404">
                  <c:v>41234</c:v>
                </c:pt>
                <c:pt idx="405">
                  <c:v>41137</c:v>
                </c:pt>
                <c:pt idx="406">
                  <c:v>41270</c:v>
                </c:pt>
                <c:pt idx="407">
                  <c:v>41013</c:v>
                </c:pt>
                <c:pt idx="408">
                  <c:v>41443</c:v>
                </c:pt>
                <c:pt idx="409">
                  <c:v>41147</c:v>
                </c:pt>
                <c:pt idx="410">
                  <c:v>41038</c:v>
                </c:pt>
                <c:pt idx="411">
                  <c:v>41138</c:v>
                </c:pt>
                <c:pt idx="412">
                  <c:v>41225</c:v>
                </c:pt>
                <c:pt idx="413">
                  <c:v>41268</c:v>
                </c:pt>
                <c:pt idx="414">
                  <c:v>41267</c:v>
                </c:pt>
                <c:pt idx="415">
                  <c:v>41555</c:v>
                </c:pt>
                <c:pt idx="416">
                  <c:v>41504</c:v>
                </c:pt>
                <c:pt idx="417">
                  <c:v>41140</c:v>
                </c:pt>
                <c:pt idx="418">
                  <c:v>41506</c:v>
                </c:pt>
                <c:pt idx="419">
                  <c:v>41328</c:v>
                </c:pt>
                <c:pt idx="420">
                  <c:v>41020</c:v>
                </c:pt>
                <c:pt idx="421">
                  <c:v>41014</c:v>
                </c:pt>
                <c:pt idx="422">
                  <c:v>41272</c:v>
                </c:pt>
                <c:pt idx="423">
                  <c:v>41008</c:v>
                </c:pt>
                <c:pt idx="424">
                  <c:v>41283</c:v>
                </c:pt>
                <c:pt idx="425">
                  <c:v>41499</c:v>
                </c:pt>
                <c:pt idx="426">
                  <c:v>41244</c:v>
                </c:pt>
                <c:pt idx="427">
                  <c:v>41252</c:v>
                </c:pt>
                <c:pt idx="428">
                  <c:v>41247</c:v>
                </c:pt>
                <c:pt idx="429">
                  <c:v>41324</c:v>
                </c:pt>
                <c:pt idx="430">
                  <c:v>41134</c:v>
                </c:pt>
                <c:pt idx="431">
                  <c:v>41136</c:v>
                </c:pt>
                <c:pt idx="432">
                  <c:v>41135</c:v>
                </c:pt>
                <c:pt idx="433">
                  <c:v>41033</c:v>
                </c:pt>
                <c:pt idx="434">
                  <c:v>41018</c:v>
                </c:pt>
                <c:pt idx="435">
                  <c:v>41335</c:v>
                </c:pt>
                <c:pt idx="436">
                  <c:v>41170</c:v>
                </c:pt>
                <c:pt idx="437">
                  <c:v>41056</c:v>
                </c:pt>
                <c:pt idx="438">
                  <c:v>41227</c:v>
                </c:pt>
                <c:pt idx="439">
                  <c:v>41248</c:v>
                </c:pt>
                <c:pt idx="440">
                  <c:v>41034</c:v>
                </c:pt>
                <c:pt idx="441">
                  <c:v>41027</c:v>
                </c:pt>
                <c:pt idx="442">
                  <c:v>41332</c:v>
                </c:pt>
                <c:pt idx="443">
                  <c:v>41193</c:v>
                </c:pt>
                <c:pt idx="444">
                  <c:v>41498</c:v>
                </c:pt>
                <c:pt idx="445">
                  <c:v>41082</c:v>
                </c:pt>
                <c:pt idx="446">
                  <c:v>41019</c:v>
                </c:pt>
                <c:pt idx="447">
                  <c:v>41031</c:v>
                </c:pt>
                <c:pt idx="448">
                  <c:v>41236</c:v>
                </c:pt>
                <c:pt idx="449">
                  <c:v>41105</c:v>
                </c:pt>
                <c:pt idx="450">
                  <c:v>41279</c:v>
                </c:pt>
                <c:pt idx="451">
                  <c:v>41191</c:v>
                </c:pt>
                <c:pt idx="452">
                  <c:v>41290</c:v>
                </c:pt>
                <c:pt idx="453">
                  <c:v>41203</c:v>
                </c:pt>
                <c:pt idx="454">
                  <c:v>41151</c:v>
                </c:pt>
                <c:pt idx="455">
                  <c:v>41035</c:v>
                </c:pt>
                <c:pt idx="456">
                  <c:v>41029</c:v>
                </c:pt>
                <c:pt idx="457">
                  <c:v>41211</c:v>
                </c:pt>
                <c:pt idx="458">
                  <c:v>41184</c:v>
                </c:pt>
                <c:pt idx="459">
                  <c:v>41235</c:v>
                </c:pt>
                <c:pt idx="460">
                  <c:v>41186</c:v>
                </c:pt>
                <c:pt idx="461">
                  <c:v>41190</c:v>
                </c:pt>
                <c:pt idx="462">
                  <c:v>41194</c:v>
                </c:pt>
                <c:pt idx="463">
                  <c:v>41234</c:v>
                </c:pt>
                <c:pt idx="464">
                  <c:v>41130</c:v>
                </c:pt>
                <c:pt idx="465">
                  <c:v>41322</c:v>
                </c:pt>
                <c:pt idx="466">
                  <c:v>41229</c:v>
                </c:pt>
                <c:pt idx="467">
                  <c:v>41111</c:v>
                </c:pt>
                <c:pt idx="468">
                  <c:v>41213</c:v>
                </c:pt>
                <c:pt idx="469">
                  <c:v>41314</c:v>
                </c:pt>
                <c:pt idx="470">
                  <c:v>41228</c:v>
                </c:pt>
                <c:pt idx="471">
                  <c:v>41262</c:v>
                </c:pt>
                <c:pt idx="472">
                  <c:v>41217</c:v>
                </c:pt>
                <c:pt idx="473">
                  <c:v>41215</c:v>
                </c:pt>
                <c:pt idx="474">
                  <c:v>41253</c:v>
                </c:pt>
                <c:pt idx="475">
                  <c:v>41169</c:v>
                </c:pt>
                <c:pt idx="476">
                  <c:v>41219</c:v>
                </c:pt>
                <c:pt idx="477">
                  <c:v>41177</c:v>
                </c:pt>
                <c:pt idx="478">
                  <c:v>41287</c:v>
                </c:pt>
                <c:pt idx="479">
                  <c:v>41281</c:v>
                </c:pt>
                <c:pt idx="480">
                  <c:v>41141</c:v>
                </c:pt>
                <c:pt idx="481">
                  <c:v>41297</c:v>
                </c:pt>
                <c:pt idx="482">
                  <c:v>41185</c:v>
                </c:pt>
                <c:pt idx="483">
                  <c:v>41176</c:v>
                </c:pt>
                <c:pt idx="484">
                  <c:v>41209</c:v>
                </c:pt>
                <c:pt idx="485">
                  <c:v>41306</c:v>
                </c:pt>
                <c:pt idx="486">
                  <c:v>41015</c:v>
                </c:pt>
                <c:pt idx="487">
                  <c:v>41301</c:v>
                </c:pt>
                <c:pt idx="488">
                  <c:v>41356</c:v>
                </c:pt>
                <c:pt idx="489">
                  <c:v>41273</c:v>
                </c:pt>
                <c:pt idx="490">
                  <c:v>41202</c:v>
                </c:pt>
                <c:pt idx="491">
                  <c:v>41271</c:v>
                </c:pt>
                <c:pt idx="492">
                  <c:v>41240</c:v>
                </c:pt>
                <c:pt idx="493">
                  <c:v>41328</c:v>
                </c:pt>
                <c:pt idx="494">
                  <c:v>41241</c:v>
                </c:pt>
                <c:pt idx="495">
                  <c:v>41030</c:v>
                </c:pt>
                <c:pt idx="496">
                  <c:v>41214</c:v>
                </c:pt>
                <c:pt idx="497">
                  <c:v>41230</c:v>
                </c:pt>
                <c:pt idx="498">
                  <c:v>41225</c:v>
                </c:pt>
                <c:pt idx="499">
                  <c:v>41206</c:v>
                </c:pt>
                <c:pt idx="500">
                  <c:v>41224</c:v>
                </c:pt>
                <c:pt idx="501">
                  <c:v>41239</c:v>
                </c:pt>
                <c:pt idx="502">
                  <c:v>41399</c:v>
                </c:pt>
                <c:pt idx="503">
                  <c:v>41221</c:v>
                </c:pt>
                <c:pt idx="504">
                  <c:v>41335</c:v>
                </c:pt>
                <c:pt idx="505">
                  <c:v>41237</c:v>
                </c:pt>
                <c:pt idx="506">
                  <c:v>41197</c:v>
                </c:pt>
                <c:pt idx="507">
                  <c:v>41200</c:v>
                </c:pt>
                <c:pt idx="508">
                  <c:v>41189</c:v>
                </c:pt>
                <c:pt idx="509">
                  <c:v>41238</c:v>
                </c:pt>
                <c:pt idx="510">
                  <c:v>41226</c:v>
                </c:pt>
                <c:pt idx="511">
                  <c:v>41256</c:v>
                </c:pt>
                <c:pt idx="512">
                  <c:v>41028</c:v>
                </c:pt>
                <c:pt idx="513">
                  <c:v>41231</c:v>
                </c:pt>
                <c:pt idx="514">
                  <c:v>41192</c:v>
                </c:pt>
                <c:pt idx="515">
                  <c:v>41212</c:v>
                </c:pt>
                <c:pt idx="516">
                  <c:v>41198</c:v>
                </c:pt>
                <c:pt idx="517">
                  <c:v>41305</c:v>
                </c:pt>
                <c:pt idx="518">
                  <c:v>41222</c:v>
                </c:pt>
                <c:pt idx="519">
                  <c:v>41242</c:v>
                </c:pt>
                <c:pt idx="520">
                  <c:v>41419</c:v>
                </c:pt>
                <c:pt idx="521">
                  <c:v>41207</c:v>
                </c:pt>
                <c:pt idx="522">
                  <c:v>41086</c:v>
                </c:pt>
                <c:pt idx="523">
                  <c:v>41083</c:v>
                </c:pt>
                <c:pt idx="524">
                  <c:v>41079</c:v>
                </c:pt>
                <c:pt idx="525">
                  <c:v>41078</c:v>
                </c:pt>
                <c:pt idx="526">
                  <c:v>41060</c:v>
                </c:pt>
                <c:pt idx="527">
                  <c:v>41340</c:v>
                </c:pt>
                <c:pt idx="528">
                  <c:v>41276</c:v>
                </c:pt>
                <c:pt idx="529">
                  <c:v>41286</c:v>
                </c:pt>
                <c:pt idx="530">
                  <c:v>41277</c:v>
                </c:pt>
                <c:pt idx="531">
                  <c:v>41232</c:v>
                </c:pt>
                <c:pt idx="532">
                  <c:v>41531</c:v>
                </c:pt>
                <c:pt idx="533">
                  <c:v>41257</c:v>
                </c:pt>
                <c:pt idx="534">
                  <c:v>41261</c:v>
                </c:pt>
                <c:pt idx="535">
                  <c:v>41026</c:v>
                </c:pt>
                <c:pt idx="536">
                  <c:v>41259</c:v>
                </c:pt>
                <c:pt idx="537">
                  <c:v>41199</c:v>
                </c:pt>
                <c:pt idx="538">
                  <c:v>41323</c:v>
                </c:pt>
                <c:pt idx="539">
                  <c:v>41064</c:v>
                </c:pt>
                <c:pt idx="540">
                  <c:v>41342</c:v>
                </c:pt>
                <c:pt idx="541">
                  <c:v>41063</c:v>
                </c:pt>
                <c:pt idx="542">
                  <c:v>41101</c:v>
                </c:pt>
                <c:pt idx="543">
                  <c:v>41092</c:v>
                </c:pt>
                <c:pt idx="544">
                  <c:v>41223</c:v>
                </c:pt>
                <c:pt idx="545">
                  <c:v>41254</c:v>
                </c:pt>
                <c:pt idx="546">
                  <c:v>41343</c:v>
                </c:pt>
                <c:pt idx="547">
                  <c:v>41175</c:v>
                </c:pt>
                <c:pt idx="548">
                  <c:v>41168</c:v>
                </c:pt>
                <c:pt idx="549">
                  <c:v>41077</c:v>
                </c:pt>
                <c:pt idx="550">
                  <c:v>41292</c:v>
                </c:pt>
                <c:pt idx="551">
                  <c:v>41041</c:v>
                </c:pt>
                <c:pt idx="552">
                  <c:v>41233</c:v>
                </c:pt>
                <c:pt idx="553">
                  <c:v>41148</c:v>
                </c:pt>
                <c:pt idx="554">
                  <c:v>41307</c:v>
                </c:pt>
                <c:pt idx="555">
                  <c:v>41352</c:v>
                </c:pt>
                <c:pt idx="556">
                  <c:v>41316</c:v>
                </c:pt>
                <c:pt idx="557">
                  <c:v>41086</c:v>
                </c:pt>
                <c:pt idx="558">
                  <c:v>41299</c:v>
                </c:pt>
                <c:pt idx="559">
                  <c:v>41105</c:v>
                </c:pt>
                <c:pt idx="560">
                  <c:v>41095</c:v>
                </c:pt>
                <c:pt idx="561">
                  <c:v>41094</c:v>
                </c:pt>
                <c:pt idx="562">
                  <c:v>41325</c:v>
                </c:pt>
                <c:pt idx="563">
                  <c:v>41062</c:v>
                </c:pt>
                <c:pt idx="564">
                  <c:v>41218</c:v>
                </c:pt>
                <c:pt idx="565">
                  <c:v>41204</c:v>
                </c:pt>
                <c:pt idx="566">
                  <c:v>41377</c:v>
                </c:pt>
                <c:pt idx="567">
                  <c:v>41315</c:v>
                </c:pt>
                <c:pt idx="568">
                  <c:v>41152</c:v>
                </c:pt>
                <c:pt idx="569">
                  <c:v>41075</c:v>
                </c:pt>
                <c:pt idx="570">
                  <c:v>41143</c:v>
                </c:pt>
                <c:pt idx="571">
                  <c:v>41336</c:v>
                </c:pt>
                <c:pt idx="572">
                  <c:v>41201</c:v>
                </c:pt>
                <c:pt idx="573">
                  <c:v>41379</c:v>
                </c:pt>
                <c:pt idx="574">
                  <c:v>41009</c:v>
                </c:pt>
                <c:pt idx="575">
                  <c:v>41326</c:v>
                </c:pt>
                <c:pt idx="576">
                  <c:v>41412</c:v>
                </c:pt>
                <c:pt idx="577">
                  <c:v>41440</c:v>
                </c:pt>
                <c:pt idx="578">
                  <c:v>41334</c:v>
                </c:pt>
                <c:pt idx="579">
                  <c:v>41476</c:v>
                </c:pt>
                <c:pt idx="580">
                  <c:v>41124</c:v>
                </c:pt>
                <c:pt idx="581">
                  <c:v>41371</c:v>
                </c:pt>
                <c:pt idx="582">
                  <c:v>41332</c:v>
                </c:pt>
                <c:pt idx="583">
                  <c:v>41399</c:v>
                </c:pt>
                <c:pt idx="584">
                  <c:v>41132</c:v>
                </c:pt>
                <c:pt idx="585">
                  <c:v>41468</c:v>
                </c:pt>
                <c:pt idx="586">
                  <c:v>41436</c:v>
                </c:pt>
                <c:pt idx="587">
                  <c:v>41012</c:v>
                </c:pt>
                <c:pt idx="588">
                  <c:v>41350</c:v>
                </c:pt>
                <c:pt idx="589">
                  <c:v>41032</c:v>
                </c:pt>
                <c:pt idx="590">
                  <c:v>41234</c:v>
                </c:pt>
                <c:pt idx="591">
                  <c:v>41478</c:v>
                </c:pt>
                <c:pt idx="592">
                  <c:v>41131</c:v>
                </c:pt>
                <c:pt idx="593">
                  <c:v>41393</c:v>
                </c:pt>
                <c:pt idx="594">
                  <c:v>41055</c:v>
                </c:pt>
                <c:pt idx="595">
                  <c:v>41370</c:v>
                </c:pt>
                <c:pt idx="596">
                  <c:v>41357</c:v>
                </c:pt>
                <c:pt idx="597">
                  <c:v>41097</c:v>
                </c:pt>
                <c:pt idx="598">
                  <c:v>41103</c:v>
                </c:pt>
                <c:pt idx="599">
                  <c:v>41220</c:v>
                </c:pt>
                <c:pt idx="600">
                  <c:v>41486</c:v>
                </c:pt>
                <c:pt idx="601">
                  <c:v>41497</c:v>
                </c:pt>
                <c:pt idx="602">
                  <c:v>41511</c:v>
                </c:pt>
                <c:pt idx="603">
                  <c:v>41308</c:v>
                </c:pt>
                <c:pt idx="604">
                  <c:v>41294</c:v>
                </c:pt>
                <c:pt idx="605">
                  <c:v>41490</c:v>
                </c:pt>
                <c:pt idx="606">
                  <c:v>41530</c:v>
                </c:pt>
                <c:pt idx="607">
                  <c:v>41437</c:v>
                </c:pt>
                <c:pt idx="608">
                  <c:v>41513</c:v>
                </c:pt>
                <c:pt idx="609">
                  <c:v>41488</c:v>
                </c:pt>
                <c:pt idx="610">
                  <c:v>41526</c:v>
                </c:pt>
                <c:pt idx="611">
                  <c:v>41412</c:v>
                </c:pt>
                <c:pt idx="612">
                  <c:v>41421</c:v>
                </c:pt>
                <c:pt idx="613">
                  <c:v>41481</c:v>
                </c:pt>
                <c:pt idx="614">
                  <c:v>41495</c:v>
                </c:pt>
                <c:pt idx="615">
                  <c:v>41428</c:v>
                </c:pt>
                <c:pt idx="616">
                  <c:v>41474</c:v>
                </c:pt>
                <c:pt idx="617">
                  <c:v>41303</c:v>
                </c:pt>
                <c:pt idx="618">
                  <c:v>41439</c:v>
                </c:pt>
                <c:pt idx="619">
                  <c:v>41501</c:v>
                </c:pt>
                <c:pt idx="620">
                  <c:v>41441</c:v>
                </c:pt>
                <c:pt idx="621">
                  <c:v>41503</c:v>
                </c:pt>
                <c:pt idx="622">
                  <c:v>41484</c:v>
                </c:pt>
                <c:pt idx="623">
                  <c:v>41394</c:v>
                </c:pt>
                <c:pt idx="624">
                  <c:v>41532</c:v>
                </c:pt>
                <c:pt idx="625">
                  <c:v>41472</c:v>
                </c:pt>
                <c:pt idx="626">
                  <c:v>41046</c:v>
                </c:pt>
                <c:pt idx="627">
                  <c:v>41516</c:v>
                </c:pt>
                <c:pt idx="628">
                  <c:v>41438</c:v>
                </c:pt>
                <c:pt idx="629">
                  <c:v>41413</c:v>
                </c:pt>
                <c:pt idx="630">
                  <c:v>41509</c:v>
                </c:pt>
                <c:pt idx="631">
                  <c:v>41528</c:v>
                </c:pt>
                <c:pt idx="632">
                  <c:v>41548</c:v>
                </c:pt>
                <c:pt idx="633">
                  <c:v>41084</c:v>
                </c:pt>
                <c:pt idx="634">
                  <c:v>41499</c:v>
                </c:pt>
                <c:pt idx="635">
                  <c:v>41518</c:v>
                </c:pt>
                <c:pt idx="636">
                  <c:v>41534</c:v>
                </c:pt>
                <c:pt idx="637">
                  <c:v>41133</c:v>
                </c:pt>
                <c:pt idx="638">
                  <c:v>41524</c:v>
                </c:pt>
                <c:pt idx="639">
                  <c:v>41426</c:v>
                </c:pt>
                <c:pt idx="640">
                  <c:v>41506</c:v>
                </c:pt>
                <c:pt idx="641">
                  <c:v>41108</c:v>
                </c:pt>
                <c:pt idx="642">
                  <c:v>41110</c:v>
                </c:pt>
                <c:pt idx="643">
                  <c:v>41322</c:v>
                </c:pt>
                <c:pt idx="644">
                  <c:v>41493</c:v>
                </c:pt>
                <c:pt idx="645">
                  <c:v>41208</c:v>
                </c:pt>
                <c:pt idx="646">
                  <c:v>41158</c:v>
                </c:pt>
                <c:pt idx="647">
                  <c:v>41329</c:v>
                </c:pt>
                <c:pt idx="648">
                  <c:v>41300</c:v>
                </c:pt>
                <c:pt idx="649">
                  <c:v>41294</c:v>
                </c:pt>
                <c:pt idx="650">
                  <c:v>41017</c:v>
                </c:pt>
                <c:pt idx="651">
                  <c:v>41255</c:v>
                </c:pt>
                <c:pt idx="652">
                  <c:v>41010</c:v>
                </c:pt>
                <c:pt idx="653">
                  <c:v>41093</c:v>
                </c:pt>
                <c:pt idx="654">
                  <c:v>41406</c:v>
                </c:pt>
                <c:pt idx="655">
                  <c:v>41076</c:v>
                </c:pt>
                <c:pt idx="656">
                  <c:v>41205</c:v>
                </c:pt>
                <c:pt idx="657">
                  <c:v>41444</c:v>
                </c:pt>
                <c:pt idx="658">
                  <c:v>41209</c:v>
                </c:pt>
                <c:pt idx="659">
                  <c:v>41259</c:v>
                </c:pt>
                <c:pt idx="660">
                  <c:v>41543</c:v>
                </c:pt>
                <c:pt idx="661">
                  <c:v>41405</c:v>
                </c:pt>
                <c:pt idx="662">
                  <c:v>41359</c:v>
                </c:pt>
                <c:pt idx="663">
                  <c:v>41120</c:v>
                </c:pt>
                <c:pt idx="664">
                  <c:v>41317</c:v>
                </c:pt>
                <c:pt idx="665">
                  <c:v>41391</c:v>
                </c:pt>
                <c:pt idx="666">
                  <c:v>41264</c:v>
                </c:pt>
                <c:pt idx="667">
                  <c:v>41333</c:v>
                </c:pt>
                <c:pt idx="668">
                  <c:v>41440</c:v>
                </c:pt>
                <c:pt idx="669">
                  <c:v>41269</c:v>
                </c:pt>
                <c:pt idx="670">
                  <c:v>41174</c:v>
                </c:pt>
                <c:pt idx="671">
                  <c:v>41091</c:v>
                </c:pt>
                <c:pt idx="672">
                  <c:v>41101</c:v>
                </c:pt>
                <c:pt idx="673">
                  <c:v>41101</c:v>
                </c:pt>
                <c:pt idx="674">
                  <c:v>41560</c:v>
                </c:pt>
                <c:pt idx="675">
                  <c:v>41331</c:v>
                </c:pt>
                <c:pt idx="676">
                  <c:v>41311</c:v>
                </c:pt>
                <c:pt idx="677">
                  <c:v>41234</c:v>
                </c:pt>
                <c:pt idx="678">
                  <c:v>41220</c:v>
                </c:pt>
                <c:pt idx="679">
                  <c:v>41309</c:v>
                </c:pt>
                <c:pt idx="680">
                  <c:v>41520</c:v>
                </c:pt>
                <c:pt idx="681">
                  <c:v>41321</c:v>
                </c:pt>
                <c:pt idx="682">
                  <c:v>41539</c:v>
                </c:pt>
                <c:pt idx="683">
                  <c:v>41184</c:v>
                </c:pt>
                <c:pt idx="684">
                  <c:v>41285</c:v>
                </c:pt>
                <c:pt idx="685">
                  <c:v>41420</c:v>
                </c:pt>
                <c:pt idx="686">
                  <c:v>41071</c:v>
                </c:pt>
                <c:pt idx="687">
                  <c:v>41344</c:v>
                </c:pt>
                <c:pt idx="688">
                  <c:v>41337</c:v>
                </c:pt>
              </c:numCache>
            </c:numRef>
          </c:cat>
          <c:val>
            <c:numRef>
              <c:f>'Bike Ride History'!$E$2:$E$690</c:f>
              <c:numCache>
                <c:formatCode>0</c:formatCode>
                <c:ptCount val="689"/>
                <c:pt idx="0">
                  <c:v>159.65</c:v>
                </c:pt>
                <c:pt idx="1">
                  <c:v>153.43333333333334</c:v>
                </c:pt>
                <c:pt idx="2">
                  <c:v>147.81666666666666</c:v>
                </c:pt>
                <c:pt idx="3">
                  <c:v>147.08333333333334</c:v>
                </c:pt>
                <c:pt idx="4">
                  <c:v>142.75</c:v>
                </c:pt>
                <c:pt idx="5">
                  <c:v>138.36666666666667</c:v>
                </c:pt>
                <c:pt idx="6">
                  <c:v>147.21666666666667</c:v>
                </c:pt>
                <c:pt idx="7">
                  <c:v>137.76666666666668</c:v>
                </c:pt>
                <c:pt idx="8">
                  <c:v>194.91666666666666</c:v>
                </c:pt>
                <c:pt idx="9">
                  <c:v>126.45</c:v>
                </c:pt>
                <c:pt idx="10">
                  <c:v>113.16666666666667</c:v>
                </c:pt>
                <c:pt idx="11">
                  <c:v>142.61666666666667</c:v>
                </c:pt>
                <c:pt idx="12">
                  <c:v>139.33333333333334</c:v>
                </c:pt>
                <c:pt idx="13">
                  <c:v>117.91666666666667</c:v>
                </c:pt>
                <c:pt idx="14">
                  <c:v>140.91666666666666</c:v>
                </c:pt>
                <c:pt idx="15">
                  <c:v>173.76666666666668</c:v>
                </c:pt>
                <c:pt idx="16">
                  <c:v>94.666666666666671</c:v>
                </c:pt>
                <c:pt idx="17">
                  <c:v>211.36666666666667</c:v>
                </c:pt>
                <c:pt idx="18">
                  <c:v>135.68333333333334</c:v>
                </c:pt>
                <c:pt idx="19">
                  <c:v>168.76666666666668</c:v>
                </c:pt>
                <c:pt idx="20">
                  <c:v>161.91666666666666</c:v>
                </c:pt>
                <c:pt idx="21">
                  <c:v>109.03333333333333</c:v>
                </c:pt>
                <c:pt idx="22">
                  <c:v>94.683333333333337</c:v>
                </c:pt>
                <c:pt idx="23">
                  <c:v>82.266666666666666</c:v>
                </c:pt>
                <c:pt idx="24">
                  <c:v>103.26666666666667</c:v>
                </c:pt>
                <c:pt idx="25">
                  <c:v>110.25</c:v>
                </c:pt>
                <c:pt idx="26">
                  <c:v>105.45</c:v>
                </c:pt>
                <c:pt idx="27">
                  <c:v>93.333333333333329</c:v>
                </c:pt>
                <c:pt idx="28">
                  <c:v>107.8</c:v>
                </c:pt>
                <c:pt idx="29">
                  <c:v>144.13333333333333</c:v>
                </c:pt>
                <c:pt idx="30">
                  <c:v>113.2</c:v>
                </c:pt>
                <c:pt idx="31">
                  <c:v>78.833333333333329</c:v>
                </c:pt>
                <c:pt idx="32">
                  <c:v>105.76666666666667</c:v>
                </c:pt>
                <c:pt idx="33">
                  <c:v>81.016666666666666</c:v>
                </c:pt>
                <c:pt idx="34">
                  <c:v>127.85</c:v>
                </c:pt>
                <c:pt idx="35">
                  <c:v>121.06666666666666</c:v>
                </c:pt>
                <c:pt idx="36">
                  <c:v>153.94999999999999</c:v>
                </c:pt>
                <c:pt idx="37">
                  <c:v>85.13333333333334</c:v>
                </c:pt>
                <c:pt idx="38">
                  <c:v>75.5</c:v>
                </c:pt>
                <c:pt idx="39">
                  <c:v>87.266666666666666</c:v>
                </c:pt>
                <c:pt idx="40">
                  <c:v>115.61666666666666</c:v>
                </c:pt>
                <c:pt idx="41">
                  <c:v>102.31666666666666</c:v>
                </c:pt>
                <c:pt idx="42">
                  <c:v>109.2</c:v>
                </c:pt>
                <c:pt idx="43">
                  <c:v>87.88333333333334</c:v>
                </c:pt>
                <c:pt idx="44">
                  <c:v>74.816666666666663</c:v>
                </c:pt>
                <c:pt idx="45">
                  <c:v>87.61666666666666</c:v>
                </c:pt>
                <c:pt idx="46">
                  <c:v>71.933333333333337</c:v>
                </c:pt>
                <c:pt idx="47">
                  <c:v>101.15</c:v>
                </c:pt>
                <c:pt idx="48">
                  <c:v>80</c:v>
                </c:pt>
                <c:pt idx="49">
                  <c:v>71.083333333333329</c:v>
                </c:pt>
                <c:pt idx="50">
                  <c:v>103.13333333333334</c:v>
                </c:pt>
                <c:pt idx="51">
                  <c:v>86.333333333333329</c:v>
                </c:pt>
                <c:pt idx="52">
                  <c:v>68.099999999999994</c:v>
                </c:pt>
                <c:pt idx="53">
                  <c:v>106.6</c:v>
                </c:pt>
                <c:pt idx="54">
                  <c:v>83.983333333333334</c:v>
                </c:pt>
                <c:pt idx="55">
                  <c:v>66.733333333333334</c:v>
                </c:pt>
                <c:pt idx="56">
                  <c:v>70.783333333333331</c:v>
                </c:pt>
                <c:pt idx="57">
                  <c:v>66.266666666666666</c:v>
                </c:pt>
                <c:pt idx="58">
                  <c:v>65.416666666666671</c:v>
                </c:pt>
                <c:pt idx="59">
                  <c:v>107.31666666666666</c:v>
                </c:pt>
                <c:pt idx="60">
                  <c:v>81</c:v>
                </c:pt>
                <c:pt idx="61">
                  <c:v>66.099999999999994</c:v>
                </c:pt>
                <c:pt idx="62">
                  <c:v>64.533333333333331</c:v>
                </c:pt>
                <c:pt idx="63">
                  <c:v>106.65</c:v>
                </c:pt>
                <c:pt idx="64">
                  <c:v>103.2</c:v>
                </c:pt>
                <c:pt idx="65">
                  <c:v>70.683333333333337</c:v>
                </c:pt>
                <c:pt idx="66">
                  <c:v>62.716666666666669</c:v>
                </c:pt>
                <c:pt idx="67">
                  <c:v>72.516666666666666</c:v>
                </c:pt>
                <c:pt idx="68">
                  <c:v>155.94999999999999</c:v>
                </c:pt>
                <c:pt idx="69">
                  <c:v>117.58333333333333</c:v>
                </c:pt>
                <c:pt idx="70">
                  <c:v>101.28333333333333</c:v>
                </c:pt>
                <c:pt idx="71">
                  <c:v>82.05</c:v>
                </c:pt>
                <c:pt idx="72">
                  <c:v>65.38333333333334</c:v>
                </c:pt>
                <c:pt idx="73">
                  <c:v>71.216666666666669</c:v>
                </c:pt>
                <c:pt idx="74">
                  <c:v>90.316666666666663</c:v>
                </c:pt>
                <c:pt idx="75">
                  <c:v>65.983333333333334</c:v>
                </c:pt>
                <c:pt idx="76">
                  <c:v>169.56666666666666</c:v>
                </c:pt>
                <c:pt idx="77">
                  <c:v>69.416666666666671</c:v>
                </c:pt>
                <c:pt idx="78">
                  <c:v>107.4</c:v>
                </c:pt>
                <c:pt idx="79">
                  <c:v>109.55</c:v>
                </c:pt>
                <c:pt idx="80">
                  <c:v>71.966666666666669</c:v>
                </c:pt>
                <c:pt idx="81">
                  <c:v>102.41666666666667</c:v>
                </c:pt>
                <c:pt idx="82">
                  <c:v>100.31666666666666</c:v>
                </c:pt>
                <c:pt idx="83">
                  <c:v>71.599999999999994</c:v>
                </c:pt>
                <c:pt idx="84">
                  <c:v>80.166666666666671</c:v>
                </c:pt>
                <c:pt idx="85">
                  <c:v>64.55</c:v>
                </c:pt>
                <c:pt idx="86">
                  <c:v>61.45</c:v>
                </c:pt>
                <c:pt idx="87">
                  <c:v>88.666666666666671</c:v>
                </c:pt>
                <c:pt idx="88">
                  <c:v>70.783333333333331</c:v>
                </c:pt>
                <c:pt idx="89">
                  <c:v>81.150000000000006</c:v>
                </c:pt>
                <c:pt idx="90">
                  <c:v>58.283333333333331</c:v>
                </c:pt>
                <c:pt idx="91">
                  <c:v>56.033333333333331</c:v>
                </c:pt>
                <c:pt idx="92">
                  <c:v>57.55</c:v>
                </c:pt>
                <c:pt idx="93">
                  <c:v>58.583333333333336</c:v>
                </c:pt>
                <c:pt idx="94">
                  <c:v>93.766666666666666</c:v>
                </c:pt>
                <c:pt idx="95">
                  <c:v>66.900000000000006</c:v>
                </c:pt>
                <c:pt idx="96">
                  <c:v>55.833333333333336</c:v>
                </c:pt>
                <c:pt idx="97">
                  <c:v>98.333333333333329</c:v>
                </c:pt>
                <c:pt idx="98">
                  <c:v>71.3</c:v>
                </c:pt>
                <c:pt idx="99">
                  <c:v>101.25</c:v>
                </c:pt>
                <c:pt idx="100">
                  <c:v>69.483333333333334</c:v>
                </c:pt>
                <c:pt idx="101">
                  <c:v>124.76666666666667</c:v>
                </c:pt>
                <c:pt idx="102">
                  <c:v>69.983333333333334</c:v>
                </c:pt>
                <c:pt idx="103">
                  <c:v>83.85</c:v>
                </c:pt>
                <c:pt idx="104">
                  <c:v>110.68333333333334</c:v>
                </c:pt>
                <c:pt idx="105">
                  <c:v>64.916666666666671</c:v>
                </c:pt>
                <c:pt idx="106">
                  <c:v>63.833333333333336</c:v>
                </c:pt>
                <c:pt idx="107">
                  <c:v>63.833333333333336</c:v>
                </c:pt>
                <c:pt idx="108">
                  <c:v>93.566666666666663</c:v>
                </c:pt>
                <c:pt idx="109">
                  <c:v>60.15</c:v>
                </c:pt>
                <c:pt idx="110">
                  <c:v>120</c:v>
                </c:pt>
                <c:pt idx="111">
                  <c:v>63.75</c:v>
                </c:pt>
                <c:pt idx="112">
                  <c:v>63.083333333333336</c:v>
                </c:pt>
                <c:pt idx="113">
                  <c:v>60</c:v>
                </c:pt>
                <c:pt idx="114">
                  <c:v>71.333333333333329</c:v>
                </c:pt>
                <c:pt idx="115">
                  <c:v>65.266666666666666</c:v>
                </c:pt>
                <c:pt idx="116">
                  <c:v>72.216666666666669</c:v>
                </c:pt>
                <c:pt idx="117">
                  <c:v>62.166666666666664</c:v>
                </c:pt>
                <c:pt idx="118">
                  <c:v>75.266666666666666</c:v>
                </c:pt>
                <c:pt idx="119">
                  <c:v>82.316666666666663</c:v>
                </c:pt>
                <c:pt idx="120">
                  <c:v>60.9</c:v>
                </c:pt>
                <c:pt idx="121">
                  <c:v>65.45</c:v>
                </c:pt>
                <c:pt idx="122">
                  <c:v>61.233333333333334</c:v>
                </c:pt>
                <c:pt idx="123">
                  <c:v>61.2</c:v>
                </c:pt>
                <c:pt idx="124">
                  <c:v>70.016666666666666</c:v>
                </c:pt>
                <c:pt idx="125">
                  <c:v>70.05</c:v>
                </c:pt>
                <c:pt idx="126">
                  <c:v>70.900000000000006</c:v>
                </c:pt>
                <c:pt idx="127">
                  <c:v>59.5</c:v>
                </c:pt>
                <c:pt idx="128">
                  <c:v>59.5</c:v>
                </c:pt>
                <c:pt idx="129">
                  <c:v>49.983333333333334</c:v>
                </c:pt>
                <c:pt idx="130">
                  <c:v>62.116666666666667</c:v>
                </c:pt>
                <c:pt idx="131">
                  <c:v>105</c:v>
                </c:pt>
                <c:pt idx="132">
                  <c:v>56.7</c:v>
                </c:pt>
                <c:pt idx="133">
                  <c:v>60.75</c:v>
                </c:pt>
                <c:pt idx="134">
                  <c:v>59.666666666666664</c:v>
                </c:pt>
                <c:pt idx="135">
                  <c:v>66.083333333333329</c:v>
                </c:pt>
                <c:pt idx="136">
                  <c:v>63.866666666666667</c:v>
                </c:pt>
                <c:pt idx="137">
                  <c:v>57.033333333333331</c:v>
                </c:pt>
                <c:pt idx="138">
                  <c:v>66.13333333333334</c:v>
                </c:pt>
                <c:pt idx="139">
                  <c:v>64.2</c:v>
                </c:pt>
                <c:pt idx="140">
                  <c:v>59.733333333333334</c:v>
                </c:pt>
                <c:pt idx="141">
                  <c:v>53.366666666666667</c:v>
                </c:pt>
                <c:pt idx="142">
                  <c:v>62.25</c:v>
                </c:pt>
                <c:pt idx="143">
                  <c:v>70.466666666666669</c:v>
                </c:pt>
                <c:pt idx="144">
                  <c:v>63.333333333333336</c:v>
                </c:pt>
                <c:pt idx="145">
                  <c:v>61.6</c:v>
                </c:pt>
                <c:pt idx="146">
                  <c:v>61.93333333333333</c:v>
                </c:pt>
                <c:pt idx="147">
                  <c:v>66.2</c:v>
                </c:pt>
                <c:pt idx="148">
                  <c:v>65.033333333333331</c:v>
                </c:pt>
                <c:pt idx="149">
                  <c:v>56.81666666666667</c:v>
                </c:pt>
                <c:pt idx="150">
                  <c:v>63.033333333333331</c:v>
                </c:pt>
                <c:pt idx="151">
                  <c:v>60.133333333333333</c:v>
                </c:pt>
                <c:pt idx="152">
                  <c:v>59.383333333333333</c:v>
                </c:pt>
                <c:pt idx="153">
                  <c:v>61.55</c:v>
                </c:pt>
                <c:pt idx="154">
                  <c:v>64.183333333333337</c:v>
                </c:pt>
                <c:pt idx="155">
                  <c:v>63.383333333333333</c:v>
                </c:pt>
                <c:pt idx="156">
                  <c:v>58.6</c:v>
                </c:pt>
                <c:pt idx="157">
                  <c:v>59.65</c:v>
                </c:pt>
                <c:pt idx="158">
                  <c:v>57.283333333333331</c:v>
                </c:pt>
                <c:pt idx="159">
                  <c:v>61.466666666666669</c:v>
                </c:pt>
                <c:pt idx="160">
                  <c:v>63.5</c:v>
                </c:pt>
                <c:pt idx="161">
                  <c:v>64.5</c:v>
                </c:pt>
                <c:pt idx="162">
                  <c:v>105.2</c:v>
                </c:pt>
                <c:pt idx="163">
                  <c:v>63.616666666666667</c:v>
                </c:pt>
                <c:pt idx="164">
                  <c:v>95.86666666666666</c:v>
                </c:pt>
                <c:pt idx="165">
                  <c:v>105</c:v>
                </c:pt>
                <c:pt idx="166">
                  <c:v>62.483333333333334</c:v>
                </c:pt>
                <c:pt idx="167">
                  <c:v>48.516666666666666</c:v>
                </c:pt>
                <c:pt idx="168">
                  <c:v>68.916666666666671</c:v>
                </c:pt>
                <c:pt idx="169">
                  <c:v>55.15</c:v>
                </c:pt>
                <c:pt idx="170">
                  <c:v>61.966666666666669</c:v>
                </c:pt>
                <c:pt idx="171">
                  <c:v>56.5</c:v>
                </c:pt>
                <c:pt idx="172">
                  <c:v>64.8</c:v>
                </c:pt>
                <c:pt idx="173">
                  <c:v>60.666666666666664</c:v>
                </c:pt>
                <c:pt idx="174">
                  <c:v>86.88333333333334</c:v>
                </c:pt>
                <c:pt idx="175">
                  <c:v>69.283333333333331</c:v>
                </c:pt>
                <c:pt idx="176">
                  <c:v>60.666666666666664</c:v>
                </c:pt>
                <c:pt idx="177">
                  <c:v>59.43333333333333</c:v>
                </c:pt>
                <c:pt idx="178">
                  <c:v>51.233333333333334</c:v>
                </c:pt>
                <c:pt idx="179">
                  <c:v>68.333333333333329</c:v>
                </c:pt>
                <c:pt idx="180">
                  <c:v>55</c:v>
                </c:pt>
                <c:pt idx="181">
                  <c:v>54.2</c:v>
                </c:pt>
                <c:pt idx="182">
                  <c:v>63.366666666666667</c:v>
                </c:pt>
                <c:pt idx="183">
                  <c:v>98.033333333333331</c:v>
                </c:pt>
                <c:pt idx="184">
                  <c:v>59.533333333333331</c:v>
                </c:pt>
                <c:pt idx="185">
                  <c:v>58.533333333333331</c:v>
                </c:pt>
                <c:pt idx="186">
                  <c:v>57.383333333333333</c:v>
                </c:pt>
                <c:pt idx="187">
                  <c:v>58.81666666666667</c:v>
                </c:pt>
                <c:pt idx="188">
                  <c:v>60.31666666666667</c:v>
                </c:pt>
                <c:pt idx="189">
                  <c:v>65.25</c:v>
                </c:pt>
                <c:pt idx="190">
                  <c:v>59.166666666666664</c:v>
                </c:pt>
                <c:pt idx="191">
                  <c:v>54.5</c:v>
                </c:pt>
                <c:pt idx="192">
                  <c:v>61.55</c:v>
                </c:pt>
                <c:pt idx="193">
                  <c:v>64.63333333333334</c:v>
                </c:pt>
                <c:pt idx="194">
                  <c:v>47.133333333333333</c:v>
                </c:pt>
                <c:pt idx="195">
                  <c:v>58.3</c:v>
                </c:pt>
                <c:pt idx="196">
                  <c:v>51.716666666666669</c:v>
                </c:pt>
                <c:pt idx="197">
                  <c:v>83.1</c:v>
                </c:pt>
                <c:pt idx="198">
                  <c:v>60</c:v>
                </c:pt>
                <c:pt idx="199">
                  <c:v>83.13333333333334</c:v>
                </c:pt>
                <c:pt idx="200">
                  <c:v>78.716666666666669</c:v>
                </c:pt>
                <c:pt idx="201">
                  <c:v>57.966666666666669</c:v>
                </c:pt>
                <c:pt idx="202">
                  <c:v>53.233333333333334</c:v>
                </c:pt>
                <c:pt idx="203">
                  <c:v>77.783333333333331</c:v>
                </c:pt>
                <c:pt idx="204">
                  <c:v>49.93333333333333</c:v>
                </c:pt>
                <c:pt idx="205">
                  <c:v>58.81666666666667</c:v>
                </c:pt>
                <c:pt idx="206">
                  <c:v>52.81666666666667</c:v>
                </c:pt>
                <c:pt idx="207">
                  <c:v>59.016666666666666</c:v>
                </c:pt>
                <c:pt idx="208">
                  <c:v>61.2</c:v>
                </c:pt>
                <c:pt idx="209">
                  <c:v>69.583333333333329</c:v>
                </c:pt>
                <c:pt idx="210">
                  <c:v>62.55</c:v>
                </c:pt>
                <c:pt idx="211">
                  <c:v>66.7</c:v>
                </c:pt>
                <c:pt idx="212">
                  <c:v>53.8</c:v>
                </c:pt>
                <c:pt idx="213">
                  <c:v>60.5</c:v>
                </c:pt>
                <c:pt idx="214">
                  <c:v>52.766666666666666</c:v>
                </c:pt>
                <c:pt idx="215">
                  <c:v>58.666666666666664</c:v>
                </c:pt>
                <c:pt idx="216">
                  <c:v>69.25</c:v>
                </c:pt>
                <c:pt idx="217">
                  <c:v>66.283333333333331</c:v>
                </c:pt>
                <c:pt idx="218">
                  <c:v>53.4</c:v>
                </c:pt>
                <c:pt idx="219">
                  <c:v>96.216666666666669</c:v>
                </c:pt>
                <c:pt idx="220">
                  <c:v>119.43333333333334</c:v>
                </c:pt>
                <c:pt idx="221">
                  <c:v>68.416666666666671</c:v>
                </c:pt>
                <c:pt idx="222">
                  <c:v>51.7</c:v>
                </c:pt>
                <c:pt idx="223">
                  <c:v>47.25</c:v>
                </c:pt>
                <c:pt idx="224">
                  <c:v>51.31666666666667</c:v>
                </c:pt>
                <c:pt idx="225">
                  <c:v>58.266666666666666</c:v>
                </c:pt>
                <c:pt idx="226">
                  <c:v>55.216666666666669</c:v>
                </c:pt>
                <c:pt idx="227">
                  <c:v>54.85</c:v>
                </c:pt>
                <c:pt idx="228">
                  <c:v>56.083333333333336</c:v>
                </c:pt>
                <c:pt idx="229">
                  <c:v>83.283333333333331</c:v>
                </c:pt>
                <c:pt idx="230">
                  <c:v>50.55</c:v>
                </c:pt>
                <c:pt idx="231">
                  <c:v>38.366666666666667</c:v>
                </c:pt>
                <c:pt idx="232">
                  <c:v>54.916666666666664</c:v>
                </c:pt>
                <c:pt idx="233">
                  <c:v>54.8</c:v>
                </c:pt>
                <c:pt idx="234">
                  <c:v>63.416666666666664</c:v>
                </c:pt>
                <c:pt idx="235">
                  <c:v>54.916666666666664</c:v>
                </c:pt>
                <c:pt idx="236">
                  <c:v>49.633333333333333</c:v>
                </c:pt>
                <c:pt idx="237">
                  <c:v>114.46666666666667</c:v>
                </c:pt>
                <c:pt idx="238">
                  <c:v>76.216666666666669</c:v>
                </c:pt>
                <c:pt idx="239">
                  <c:v>48.983333333333334</c:v>
                </c:pt>
                <c:pt idx="240">
                  <c:v>48.983333333333334</c:v>
                </c:pt>
                <c:pt idx="241">
                  <c:v>55.7</c:v>
                </c:pt>
                <c:pt idx="242">
                  <c:v>47.55</c:v>
                </c:pt>
                <c:pt idx="243">
                  <c:v>53.533333333333331</c:v>
                </c:pt>
                <c:pt idx="244">
                  <c:v>63.716666666666669</c:v>
                </c:pt>
                <c:pt idx="245">
                  <c:v>59.483333333333334</c:v>
                </c:pt>
                <c:pt idx="246">
                  <c:v>64.55</c:v>
                </c:pt>
                <c:pt idx="247">
                  <c:v>52.6</c:v>
                </c:pt>
                <c:pt idx="248">
                  <c:v>70.683333333333337</c:v>
                </c:pt>
                <c:pt idx="249">
                  <c:v>39.233333333333334</c:v>
                </c:pt>
                <c:pt idx="250">
                  <c:v>74.083333333333329</c:v>
                </c:pt>
                <c:pt idx="251">
                  <c:v>59.06666666666667</c:v>
                </c:pt>
                <c:pt idx="252">
                  <c:v>39.116666666666667</c:v>
                </c:pt>
                <c:pt idx="253">
                  <c:v>58.616666666666667</c:v>
                </c:pt>
                <c:pt idx="254">
                  <c:v>55.833333333333336</c:v>
                </c:pt>
                <c:pt idx="255">
                  <c:v>39.833333333333336</c:v>
                </c:pt>
                <c:pt idx="256">
                  <c:v>57.18333333333333</c:v>
                </c:pt>
                <c:pt idx="257">
                  <c:v>55.216666666666669</c:v>
                </c:pt>
                <c:pt idx="258">
                  <c:v>51.233333333333334</c:v>
                </c:pt>
                <c:pt idx="259">
                  <c:v>55.4</c:v>
                </c:pt>
                <c:pt idx="260">
                  <c:v>47.733333333333334</c:v>
                </c:pt>
                <c:pt idx="261">
                  <c:v>58.383333333333333</c:v>
                </c:pt>
                <c:pt idx="262">
                  <c:v>58.533333333333331</c:v>
                </c:pt>
                <c:pt idx="263">
                  <c:v>46.333333333333336</c:v>
                </c:pt>
                <c:pt idx="264">
                  <c:v>68.466666666666669</c:v>
                </c:pt>
                <c:pt idx="265">
                  <c:v>50.466666666666669</c:v>
                </c:pt>
                <c:pt idx="266">
                  <c:v>49.466666666666669</c:v>
                </c:pt>
                <c:pt idx="267">
                  <c:v>77.75</c:v>
                </c:pt>
                <c:pt idx="268">
                  <c:v>48.416666666666664</c:v>
                </c:pt>
                <c:pt idx="269">
                  <c:v>46.95</c:v>
                </c:pt>
                <c:pt idx="270">
                  <c:v>59.93333333333333</c:v>
                </c:pt>
                <c:pt idx="271">
                  <c:v>38.733333333333334</c:v>
                </c:pt>
                <c:pt idx="272">
                  <c:v>51.8</c:v>
                </c:pt>
                <c:pt idx="273">
                  <c:v>46.95</c:v>
                </c:pt>
                <c:pt idx="274">
                  <c:v>49.966666666666669</c:v>
                </c:pt>
                <c:pt idx="275">
                  <c:v>55.483333333333334</c:v>
                </c:pt>
                <c:pt idx="276">
                  <c:v>62.55</c:v>
                </c:pt>
                <c:pt idx="277">
                  <c:v>47.483333333333334</c:v>
                </c:pt>
                <c:pt idx="278">
                  <c:v>71.3</c:v>
                </c:pt>
                <c:pt idx="279">
                  <c:v>36.533333333333331</c:v>
                </c:pt>
                <c:pt idx="280">
                  <c:v>77.183333333333337</c:v>
                </c:pt>
                <c:pt idx="281">
                  <c:v>48.666666666666664</c:v>
                </c:pt>
                <c:pt idx="282">
                  <c:v>65.233333333333334</c:v>
                </c:pt>
                <c:pt idx="283">
                  <c:v>58.233333333333334</c:v>
                </c:pt>
                <c:pt idx="284">
                  <c:v>44.266666666666666</c:v>
                </c:pt>
                <c:pt idx="285">
                  <c:v>71.63333333333334</c:v>
                </c:pt>
                <c:pt idx="286">
                  <c:v>51.65</c:v>
                </c:pt>
                <c:pt idx="287">
                  <c:v>44.3</c:v>
                </c:pt>
                <c:pt idx="288">
                  <c:v>43.616666666666667</c:v>
                </c:pt>
                <c:pt idx="289">
                  <c:v>48.8</c:v>
                </c:pt>
                <c:pt idx="290">
                  <c:v>48.1</c:v>
                </c:pt>
                <c:pt idx="291">
                  <c:v>86.63333333333334</c:v>
                </c:pt>
                <c:pt idx="292">
                  <c:v>43.15</c:v>
                </c:pt>
                <c:pt idx="293">
                  <c:v>57.56666666666667</c:v>
                </c:pt>
                <c:pt idx="294">
                  <c:v>48.85</c:v>
                </c:pt>
                <c:pt idx="295">
                  <c:v>78.900000000000006</c:v>
                </c:pt>
                <c:pt idx="296">
                  <c:v>51.216666666666669</c:v>
                </c:pt>
                <c:pt idx="297">
                  <c:v>65.099999999999994</c:v>
                </c:pt>
                <c:pt idx="298">
                  <c:v>63.1</c:v>
                </c:pt>
                <c:pt idx="299">
                  <c:v>46.216666666666669</c:v>
                </c:pt>
                <c:pt idx="300">
                  <c:v>60.833333333333336</c:v>
                </c:pt>
                <c:pt idx="301">
                  <c:v>40.383333333333333</c:v>
                </c:pt>
                <c:pt idx="302">
                  <c:v>38.416666666666664</c:v>
                </c:pt>
                <c:pt idx="303">
                  <c:v>64.2</c:v>
                </c:pt>
                <c:pt idx="304">
                  <c:v>48.6</c:v>
                </c:pt>
                <c:pt idx="305">
                  <c:v>47.716666666666669</c:v>
                </c:pt>
                <c:pt idx="306">
                  <c:v>75.099999999999994</c:v>
                </c:pt>
                <c:pt idx="307">
                  <c:v>61.466666666666669</c:v>
                </c:pt>
                <c:pt idx="308">
                  <c:v>68</c:v>
                </c:pt>
                <c:pt idx="309">
                  <c:v>38.383333333333333</c:v>
                </c:pt>
                <c:pt idx="310">
                  <c:v>55.166666666666664</c:v>
                </c:pt>
                <c:pt idx="311">
                  <c:v>42.81666666666667</c:v>
                </c:pt>
                <c:pt idx="312">
                  <c:v>42.633333333333333</c:v>
                </c:pt>
                <c:pt idx="313">
                  <c:v>40.799999999999997</c:v>
                </c:pt>
                <c:pt idx="314">
                  <c:v>46.083333333333336</c:v>
                </c:pt>
                <c:pt idx="315">
                  <c:v>44.216666666666669</c:v>
                </c:pt>
                <c:pt idx="316">
                  <c:v>52.733333333333334</c:v>
                </c:pt>
                <c:pt idx="317">
                  <c:v>53.15</c:v>
                </c:pt>
                <c:pt idx="318">
                  <c:v>62.45</c:v>
                </c:pt>
                <c:pt idx="319">
                  <c:v>50.05</c:v>
                </c:pt>
                <c:pt idx="320">
                  <c:v>45.866666666666667</c:v>
                </c:pt>
                <c:pt idx="321">
                  <c:v>60.216666666666669</c:v>
                </c:pt>
                <c:pt idx="322">
                  <c:v>31.016666666666666</c:v>
                </c:pt>
                <c:pt idx="323">
                  <c:v>42.68333333333333</c:v>
                </c:pt>
                <c:pt idx="324">
                  <c:v>39.616666666666667</c:v>
                </c:pt>
                <c:pt idx="325">
                  <c:v>40.049999999999997</c:v>
                </c:pt>
                <c:pt idx="326">
                  <c:v>46.3</c:v>
                </c:pt>
                <c:pt idx="327">
                  <c:v>59.35</c:v>
                </c:pt>
                <c:pt idx="328">
                  <c:v>53.866666666666667</c:v>
                </c:pt>
                <c:pt idx="329">
                  <c:v>43.65</c:v>
                </c:pt>
                <c:pt idx="330">
                  <c:v>48.55</c:v>
                </c:pt>
                <c:pt idx="331">
                  <c:v>38.166666666666664</c:v>
                </c:pt>
                <c:pt idx="332">
                  <c:v>86.9</c:v>
                </c:pt>
                <c:pt idx="333">
                  <c:v>41.05</c:v>
                </c:pt>
                <c:pt idx="334">
                  <c:v>44.93333333333333</c:v>
                </c:pt>
                <c:pt idx="335">
                  <c:v>43.166666666666664</c:v>
                </c:pt>
                <c:pt idx="336">
                  <c:v>34</c:v>
                </c:pt>
                <c:pt idx="337">
                  <c:v>46.966666666666669</c:v>
                </c:pt>
                <c:pt idx="338">
                  <c:v>41.583333333333336</c:v>
                </c:pt>
                <c:pt idx="339">
                  <c:v>33.733333333333334</c:v>
                </c:pt>
                <c:pt idx="340">
                  <c:v>39.033333333333331</c:v>
                </c:pt>
                <c:pt idx="341">
                  <c:v>38.549999999999997</c:v>
                </c:pt>
                <c:pt idx="342">
                  <c:v>45.916666666666664</c:v>
                </c:pt>
                <c:pt idx="343">
                  <c:v>48.216666666666669</c:v>
                </c:pt>
                <c:pt idx="344">
                  <c:v>45.083333333333336</c:v>
                </c:pt>
                <c:pt idx="345">
                  <c:v>42.516666666666666</c:v>
                </c:pt>
                <c:pt idx="346">
                  <c:v>43.083333333333336</c:v>
                </c:pt>
                <c:pt idx="347">
                  <c:v>63.15</c:v>
                </c:pt>
                <c:pt idx="348">
                  <c:v>36.5</c:v>
                </c:pt>
                <c:pt idx="349">
                  <c:v>36.5</c:v>
                </c:pt>
                <c:pt idx="350">
                  <c:v>36.466666666666669</c:v>
                </c:pt>
                <c:pt idx="351">
                  <c:v>46.85</c:v>
                </c:pt>
                <c:pt idx="352">
                  <c:v>64.183333333333337</c:v>
                </c:pt>
                <c:pt idx="353">
                  <c:v>40.616666666666667</c:v>
                </c:pt>
                <c:pt idx="354">
                  <c:v>75.733333333333334</c:v>
                </c:pt>
                <c:pt idx="355">
                  <c:v>36.4</c:v>
                </c:pt>
                <c:pt idx="356">
                  <c:v>42.016666666666666</c:v>
                </c:pt>
                <c:pt idx="357">
                  <c:v>34.583333333333336</c:v>
                </c:pt>
                <c:pt idx="358">
                  <c:v>38.266666666666666</c:v>
                </c:pt>
                <c:pt idx="359">
                  <c:v>33.583333333333336</c:v>
                </c:pt>
                <c:pt idx="360">
                  <c:v>37.75</c:v>
                </c:pt>
                <c:pt idx="361">
                  <c:v>46.81666666666667</c:v>
                </c:pt>
                <c:pt idx="362">
                  <c:v>27.2</c:v>
                </c:pt>
                <c:pt idx="363">
                  <c:v>32.06666666666667</c:v>
                </c:pt>
                <c:pt idx="364">
                  <c:v>75.333333333333329</c:v>
                </c:pt>
                <c:pt idx="365">
                  <c:v>40.416666666666664</c:v>
                </c:pt>
                <c:pt idx="366">
                  <c:v>33.233333333333334</c:v>
                </c:pt>
                <c:pt idx="367">
                  <c:v>31.15</c:v>
                </c:pt>
                <c:pt idx="368">
                  <c:v>31.816666666666666</c:v>
                </c:pt>
                <c:pt idx="369">
                  <c:v>73.483333333333334</c:v>
                </c:pt>
                <c:pt idx="370">
                  <c:v>53.75</c:v>
                </c:pt>
                <c:pt idx="371">
                  <c:v>31.233333333333334</c:v>
                </c:pt>
                <c:pt idx="372">
                  <c:v>36.299999999999997</c:v>
                </c:pt>
                <c:pt idx="373">
                  <c:v>69.900000000000006</c:v>
                </c:pt>
                <c:pt idx="374">
                  <c:v>36.233333333333334</c:v>
                </c:pt>
                <c:pt idx="375">
                  <c:v>29.75</c:v>
                </c:pt>
                <c:pt idx="376">
                  <c:v>31.583333333333332</c:v>
                </c:pt>
                <c:pt idx="377">
                  <c:v>42.133333333333333</c:v>
                </c:pt>
                <c:pt idx="378">
                  <c:v>38.033333333333331</c:v>
                </c:pt>
                <c:pt idx="379">
                  <c:v>33.666666666666664</c:v>
                </c:pt>
                <c:pt idx="380">
                  <c:v>42.283333333333331</c:v>
                </c:pt>
                <c:pt idx="381">
                  <c:v>35.216666666666669</c:v>
                </c:pt>
                <c:pt idx="382">
                  <c:v>31.866666666666667</c:v>
                </c:pt>
                <c:pt idx="383">
                  <c:v>30</c:v>
                </c:pt>
                <c:pt idx="384">
                  <c:v>31.616666666666667</c:v>
                </c:pt>
                <c:pt idx="385">
                  <c:v>28.766666666666666</c:v>
                </c:pt>
                <c:pt idx="386">
                  <c:v>29.083333333333332</c:v>
                </c:pt>
                <c:pt idx="387">
                  <c:v>41.8</c:v>
                </c:pt>
                <c:pt idx="388">
                  <c:v>36.366666666666667</c:v>
                </c:pt>
                <c:pt idx="389">
                  <c:v>31.933333333333334</c:v>
                </c:pt>
                <c:pt idx="390">
                  <c:v>32</c:v>
                </c:pt>
                <c:pt idx="391">
                  <c:v>34.43333333333333</c:v>
                </c:pt>
                <c:pt idx="392">
                  <c:v>30.766666666666666</c:v>
                </c:pt>
                <c:pt idx="393">
                  <c:v>33.283333333333331</c:v>
                </c:pt>
                <c:pt idx="394">
                  <c:v>27.783333333333335</c:v>
                </c:pt>
                <c:pt idx="395">
                  <c:v>31.283333333333335</c:v>
                </c:pt>
                <c:pt idx="396">
                  <c:v>31.55</c:v>
                </c:pt>
                <c:pt idx="397">
                  <c:v>53.68333333333333</c:v>
                </c:pt>
                <c:pt idx="398">
                  <c:v>37.083333333333336</c:v>
                </c:pt>
                <c:pt idx="399">
                  <c:v>30.55</c:v>
                </c:pt>
                <c:pt idx="400">
                  <c:v>44.68333333333333</c:v>
                </c:pt>
                <c:pt idx="401">
                  <c:v>36.166666666666664</c:v>
                </c:pt>
                <c:pt idx="402">
                  <c:v>31.616666666666667</c:v>
                </c:pt>
                <c:pt idx="403">
                  <c:v>42.6</c:v>
                </c:pt>
                <c:pt idx="404">
                  <c:v>32.18333333333333</c:v>
                </c:pt>
                <c:pt idx="405">
                  <c:v>46.666666666666664</c:v>
                </c:pt>
                <c:pt idx="406">
                  <c:v>45.8</c:v>
                </c:pt>
                <c:pt idx="407">
                  <c:v>61.966666666666669</c:v>
                </c:pt>
                <c:pt idx="408">
                  <c:v>44.95</c:v>
                </c:pt>
                <c:pt idx="409">
                  <c:v>46.116666666666667</c:v>
                </c:pt>
                <c:pt idx="410">
                  <c:v>35.299999999999997</c:v>
                </c:pt>
                <c:pt idx="411">
                  <c:v>46.483333333333334</c:v>
                </c:pt>
                <c:pt idx="412">
                  <c:v>33.450000000000003</c:v>
                </c:pt>
                <c:pt idx="413">
                  <c:v>46.85</c:v>
                </c:pt>
                <c:pt idx="414">
                  <c:v>43.81666666666667</c:v>
                </c:pt>
                <c:pt idx="415">
                  <c:v>26.916666666666668</c:v>
                </c:pt>
                <c:pt idx="416">
                  <c:v>31.766666666666666</c:v>
                </c:pt>
                <c:pt idx="417">
                  <c:v>46.68333333333333</c:v>
                </c:pt>
                <c:pt idx="418">
                  <c:v>34.083333333333336</c:v>
                </c:pt>
                <c:pt idx="419">
                  <c:v>44.216666666666669</c:v>
                </c:pt>
                <c:pt idx="420">
                  <c:v>53.15</c:v>
                </c:pt>
                <c:pt idx="421">
                  <c:v>53.05</c:v>
                </c:pt>
                <c:pt idx="422">
                  <c:v>46.466666666666669</c:v>
                </c:pt>
                <c:pt idx="423">
                  <c:v>60.85</c:v>
                </c:pt>
                <c:pt idx="424">
                  <c:v>43.65</c:v>
                </c:pt>
                <c:pt idx="425">
                  <c:v>74.083333333333329</c:v>
                </c:pt>
                <c:pt idx="426">
                  <c:v>40.283333333333331</c:v>
                </c:pt>
                <c:pt idx="427">
                  <c:v>41.05</c:v>
                </c:pt>
                <c:pt idx="428">
                  <c:v>45.666666666666664</c:v>
                </c:pt>
                <c:pt idx="429">
                  <c:v>22.75</c:v>
                </c:pt>
                <c:pt idx="430">
                  <c:v>40.18333333333333</c:v>
                </c:pt>
                <c:pt idx="431">
                  <c:v>40.18333333333333</c:v>
                </c:pt>
                <c:pt idx="432">
                  <c:v>40.18333333333333</c:v>
                </c:pt>
                <c:pt idx="433">
                  <c:v>40.916666666666664</c:v>
                </c:pt>
                <c:pt idx="434">
                  <c:v>42.116666666666667</c:v>
                </c:pt>
                <c:pt idx="435">
                  <c:v>32.366666666666667</c:v>
                </c:pt>
                <c:pt idx="436">
                  <c:v>46.05</c:v>
                </c:pt>
                <c:pt idx="437">
                  <c:v>43.416666666666664</c:v>
                </c:pt>
                <c:pt idx="438">
                  <c:v>41.06666666666667</c:v>
                </c:pt>
                <c:pt idx="439">
                  <c:v>42.85</c:v>
                </c:pt>
                <c:pt idx="440">
                  <c:v>48.966666666666669</c:v>
                </c:pt>
                <c:pt idx="441">
                  <c:v>47.333333333333336</c:v>
                </c:pt>
                <c:pt idx="442">
                  <c:v>25.466666666666665</c:v>
                </c:pt>
                <c:pt idx="443">
                  <c:v>55.81666666666667</c:v>
                </c:pt>
                <c:pt idx="444">
                  <c:v>70.150000000000006</c:v>
                </c:pt>
                <c:pt idx="445">
                  <c:v>38.533333333333331</c:v>
                </c:pt>
                <c:pt idx="446">
                  <c:v>43.733333333333334</c:v>
                </c:pt>
                <c:pt idx="447">
                  <c:v>57.7</c:v>
                </c:pt>
                <c:pt idx="448">
                  <c:v>191.93333333333334</c:v>
                </c:pt>
                <c:pt idx="449">
                  <c:v>28.7</c:v>
                </c:pt>
                <c:pt idx="450">
                  <c:v>41.283333333333331</c:v>
                </c:pt>
                <c:pt idx="451">
                  <c:v>37.516666666666666</c:v>
                </c:pt>
                <c:pt idx="452">
                  <c:v>37.049999999999997</c:v>
                </c:pt>
                <c:pt idx="453">
                  <c:v>37.966666666666669</c:v>
                </c:pt>
                <c:pt idx="454">
                  <c:v>41.716666666666669</c:v>
                </c:pt>
                <c:pt idx="455">
                  <c:v>45.366666666666667</c:v>
                </c:pt>
                <c:pt idx="456">
                  <c:v>46.6</c:v>
                </c:pt>
                <c:pt idx="457">
                  <c:v>47.65</c:v>
                </c:pt>
                <c:pt idx="458">
                  <c:v>32.533333333333331</c:v>
                </c:pt>
                <c:pt idx="459">
                  <c:v>40.166666666666664</c:v>
                </c:pt>
                <c:pt idx="460">
                  <c:v>36.533333333333331</c:v>
                </c:pt>
                <c:pt idx="461">
                  <c:v>44.05</c:v>
                </c:pt>
                <c:pt idx="462">
                  <c:v>41.466666666666669</c:v>
                </c:pt>
                <c:pt idx="463">
                  <c:v>42.966666666666669</c:v>
                </c:pt>
                <c:pt idx="464">
                  <c:v>42.75</c:v>
                </c:pt>
                <c:pt idx="465">
                  <c:v>82.86666666666666</c:v>
                </c:pt>
                <c:pt idx="466">
                  <c:v>44.05</c:v>
                </c:pt>
                <c:pt idx="467">
                  <c:v>138.73333333333332</c:v>
                </c:pt>
                <c:pt idx="468">
                  <c:v>38.766666666666666</c:v>
                </c:pt>
                <c:pt idx="469">
                  <c:v>34.233333333333334</c:v>
                </c:pt>
                <c:pt idx="470">
                  <c:v>40.31666666666667</c:v>
                </c:pt>
                <c:pt idx="471">
                  <c:v>38.049999999999997</c:v>
                </c:pt>
                <c:pt idx="472">
                  <c:v>40.81666666666667</c:v>
                </c:pt>
                <c:pt idx="473">
                  <c:v>58.416666666666664</c:v>
                </c:pt>
                <c:pt idx="474">
                  <c:v>40.283333333333331</c:v>
                </c:pt>
                <c:pt idx="475">
                  <c:v>35.633333333333333</c:v>
                </c:pt>
                <c:pt idx="476">
                  <c:v>48.516666666666666</c:v>
                </c:pt>
                <c:pt idx="477">
                  <c:v>34.65</c:v>
                </c:pt>
                <c:pt idx="478">
                  <c:v>36.366666666666667</c:v>
                </c:pt>
                <c:pt idx="479">
                  <c:v>39.916666666666664</c:v>
                </c:pt>
                <c:pt idx="480">
                  <c:v>46.2</c:v>
                </c:pt>
                <c:pt idx="481">
                  <c:v>39.4</c:v>
                </c:pt>
                <c:pt idx="482">
                  <c:v>33.116666666666667</c:v>
                </c:pt>
                <c:pt idx="483">
                  <c:v>35.483333333333334</c:v>
                </c:pt>
                <c:pt idx="484">
                  <c:v>40.416666666666664</c:v>
                </c:pt>
                <c:pt idx="485">
                  <c:v>37.016666666666666</c:v>
                </c:pt>
                <c:pt idx="486">
                  <c:v>41.616666666666667</c:v>
                </c:pt>
                <c:pt idx="487">
                  <c:v>34.766666666666666</c:v>
                </c:pt>
                <c:pt idx="488">
                  <c:v>38.81666666666667</c:v>
                </c:pt>
                <c:pt idx="489">
                  <c:v>48.016666666666666</c:v>
                </c:pt>
                <c:pt idx="490">
                  <c:v>35.166666666666664</c:v>
                </c:pt>
                <c:pt idx="491">
                  <c:v>39</c:v>
                </c:pt>
                <c:pt idx="492">
                  <c:v>36.299999999999997</c:v>
                </c:pt>
                <c:pt idx="493">
                  <c:v>39.716666666666669</c:v>
                </c:pt>
                <c:pt idx="494">
                  <c:v>38.333333333333336</c:v>
                </c:pt>
                <c:pt idx="495">
                  <c:v>47.016666666666666</c:v>
                </c:pt>
                <c:pt idx="496">
                  <c:v>47.016666666666666</c:v>
                </c:pt>
                <c:pt idx="497">
                  <c:v>38.516666666666666</c:v>
                </c:pt>
                <c:pt idx="498">
                  <c:v>35.450000000000003</c:v>
                </c:pt>
                <c:pt idx="499">
                  <c:v>41.133333333333333</c:v>
                </c:pt>
                <c:pt idx="500">
                  <c:v>39.116666666666667</c:v>
                </c:pt>
                <c:pt idx="501">
                  <c:v>36.633333333333333</c:v>
                </c:pt>
                <c:pt idx="502">
                  <c:v>24.55</c:v>
                </c:pt>
                <c:pt idx="503">
                  <c:v>37.35</c:v>
                </c:pt>
                <c:pt idx="504">
                  <c:v>43.483333333333334</c:v>
                </c:pt>
                <c:pt idx="505">
                  <c:v>37.75</c:v>
                </c:pt>
                <c:pt idx="506">
                  <c:v>38.43333333333333</c:v>
                </c:pt>
                <c:pt idx="507">
                  <c:v>42.383333333333333</c:v>
                </c:pt>
                <c:pt idx="508">
                  <c:v>37.68333333333333</c:v>
                </c:pt>
                <c:pt idx="509">
                  <c:v>36.799999999999997</c:v>
                </c:pt>
                <c:pt idx="510">
                  <c:v>39.18333333333333</c:v>
                </c:pt>
                <c:pt idx="511">
                  <c:v>37.93333333333333</c:v>
                </c:pt>
                <c:pt idx="512">
                  <c:v>43.56666666666667</c:v>
                </c:pt>
                <c:pt idx="513">
                  <c:v>41.25</c:v>
                </c:pt>
                <c:pt idx="514">
                  <c:v>37.216666666666669</c:v>
                </c:pt>
                <c:pt idx="515">
                  <c:v>41.35</c:v>
                </c:pt>
                <c:pt idx="516">
                  <c:v>38.35</c:v>
                </c:pt>
                <c:pt idx="517">
                  <c:v>33.466666666666669</c:v>
                </c:pt>
                <c:pt idx="518">
                  <c:v>34.93333333333333</c:v>
                </c:pt>
                <c:pt idx="519">
                  <c:v>39.4</c:v>
                </c:pt>
                <c:pt idx="520">
                  <c:v>33.75</c:v>
                </c:pt>
                <c:pt idx="521">
                  <c:v>41.6</c:v>
                </c:pt>
                <c:pt idx="522">
                  <c:v>45</c:v>
                </c:pt>
                <c:pt idx="523">
                  <c:v>45</c:v>
                </c:pt>
                <c:pt idx="524">
                  <c:v>45</c:v>
                </c:pt>
                <c:pt idx="525">
                  <c:v>45</c:v>
                </c:pt>
                <c:pt idx="526">
                  <c:v>45</c:v>
                </c:pt>
                <c:pt idx="527">
                  <c:v>36.716666666666669</c:v>
                </c:pt>
                <c:pt idx="528">
                  <c:v>37.799999999999997</c:v>
                </c:pt>
                <c:pt idx="529">
                  <c:v>35.15</c:v>
                </c:pt>
                <c:pt idx="530">
                  <c:v>36.450000000000003</c:v>
                </c:pt>
                <c:pt idx="531">
                  <c:v>41.866666666666667</c:v>
                </c:pt>
                <c:pt idx="532">
                  <c:v>88.833333333333329</c:v>
                </c:pt>
                <c:pt idx="533">
                  <c:v>39.333333333333336</c:v>
                </c:pt>
                <c:pt idx="534">
                  <c:v>34.783333333333331</c:v>
                </c:pt>
                <c:pt idx="535">
                  <c:v>45.483333333333334</c:v>
                </c:pt>
                <c:pt idx="536">
                  <c:v>33.43333333333333</c:v>
                </c:pt>
                <c:pt idx="537">
                  <c:v>40.18333333333333</c:v>
                </c:pt>
                <c:pt idx="538">
                  <c:v>38.533333333333331</c:v>
                </c:pt>
                <c:pt idx="539">
                  <c:v>45</c:v>
                </c:pt>
                <c:pt idx="540">
                  <c:v>36</c:v>
                </c:pt>
                <c:pt idx="541">
                  <c:v>39.68333333333333</c:v>
                </c:pt>
                <c:pt idx="542">
                  <c:v>45</c:v>
                </c:pt>
                <c:pt idx="543">
                  <c:v>45</c:v>
                </c:pt>
                <c:pt idx="544">
                  <c:v>35.983333333333334</c:v>
                </c:pt>
                <c:pt idx="545">
                  <c:v>33.93333333333333</c:v>
                </c:pt>
                <c:pt idx="546">
                  <c:v>41.6</c:v>
                </c:pt>
                <c:pt idx="547">
                  <c:v>31.883333333333333</c:v>
                </c:pt>
                <c:pt idx="548">
                  <c:v>34.383333333333333</c:v>
                </c:pt>
                <c:pt idx="549">
                  <c:v>44.633333333333333</c:v>
                </c:pt>
                <c:pt idx="550">
                  <c:v>34.18333333333333</c:v>
                </c:pt>
                <c:pt idx="551">
                  <c:v>25.8</c:v>
                </c:pt>
                <c:pt idx="552">
                  <c:v>40.049999999999997</c:v>
                </c:pt>
                <c:pt idx="553">
                  <c:v>35.883333333333333</c:v>
                </c:pt>
                <c:pt idx="554">
                  <c:v>36.43333333333333</c:v>
                </c:pt>
                <c:pt idx="555">
                  <c:v>39.75</c:v>
                </c:pt>
                <c:pt idx="556">
                  <c:v>34.366666666666667</c:v>
                </c:pt>
                <c:pt idx="557">
                  <c:v>28.633333333333333</c:v>
                </c:pt>
                <c:pt idx="558">
                  <c:v>50.233333333333334</c:v>
                </c:pt>
                <c:pt idx="559">
                  <c:v>48</c:v>
                </c:pt>
                <c:pt idx="560">
                  <c:v>48</c:v>
                </c:pt>
                <c:pt idx="561">
                  <c:v>48</c:v>
                </c:pt>
                <c:pt idx="562">
                  <c:v>33.15</c:v>
                </c:pt>
                <c:pt idx="563">
                  <c:v>35.85</c:v>
                </c:pt>
                <c:pt idx="564">
                  <c:v>39.883333333333333</c:v>
                </c:pt>
                <c:pt idx="565">
                  <c:v>38.85</c:v>
                </c:pt>
                <c:pt idx="566">
                  <c:v>33.716666666666669</c:v>
                </c:pt>
                <c:pt idx="567">
                  <c:v>32.166666666666664</c:v>
                </c:pt>
                <c:pt idx="568">
                  <c:v>43.1</c:v>
                </c:pt>
                <c:pt idx="569">
                  <c:v>65.433333333333337</c:v>
                </c:pt>
                <c:pt idx="570">
                  <c:v>53.216666666666669</c:v>
                </c:pt>
                <c:pt idx="571">
                  <c:v>41.06666666666667</c:v>
                </c:pt>
                <c:pt idx="572">
                  <c:v>44.9</c:v>
                </c:pt>
                <c:pt idx="573">
                  <c:v>35.1</c:v>
                </c:pt>
                <c:pt idx="574">
                  <c:v>39.6</c:v>
                </c:pt>
                <c:pt idx="575">
                  <c:v>33.56666666666667</c:v>
                </c:pt>
                <c:pt idx="576">
                  <c:v>33.983333333333334</c:v>
                </c:pt>
                <c:pt idx="577">
                  <c:v>37.200000000000003</c:v>
                </c:pt>
                <c:pt idx="578">
                  <c:v>38.916666666666664</c:v>
                </c:pt>
                <c:pt idx="579">
                  <c:v>37.68333333333333</c:v>
                </c:pt>
                <c:pt idx="580">
                  <c:v>40.43333333333333</c:v>
                </c:pt>
                <c:pt idx="581">
                  <c:v>40.083333333333336</c:v>
                </c:pt>
                <c:pt idx="582">
                  <c:v>50.43333333333333</c:v>
                </c:pt>
                <c:pt idx="583">
                  <c:v>35.700000000000003</c:v>
                </c:pt>
                <c:pt idx="584">
                  <c:v>33.366666666666667</c:v>
                </c:pt>
                <c:pt idx="585">
                  <c:v>37.516666666666666</c:v>
                </c:pt>
                <c:pt idx="586">
                  <c:v>37.549999999999997</c:v>
                </c:pt>
                <c:pt idx="587">
                  <c:v>48.5</c:v>
                </c:pt>
                <c:pt idx="588">
                  <c:v>37.116666666666667</c:v>
                </c:pt>
                <c:pt idx="589">
                  <c:v>39.4</c:v>
                </c:pt>
                <c:pt idx="590">
                  <c:v>28.816666666666666</c:v>
                </c:pt>
                <c:pt idx="591">
                  <c:v>36.68333333333333</c:v>
                </c:pt>
                <c:pt idx="592">
                  <c:v>30.266666666666666</c:v>
                </c:pt>
                <c:pt idx="593">
                  <c:v>22.966666666666665</c:v>
                </c:pt>
                <c:pt idx="594">
                  <c:v>31.366666666666667</c:v>
                </c:pt>
                <c:pt idx="595">
                  <c:v>35.583333333333336</c:v>
                </c:pt>
                <c:pt idx="596">
                  <c:v>41.516666666666666</c:v>
                </c:pt>
                <c:pt idx="597">
                  <c:v>40.799999999999997</c:v>
                </c:pt>
                <c:pt idx="598">
                  <c:v>40.799999999999997</c:v>
                </c:pt>
                <c:pt idx="599">
                  <c:v>33.43333333333333</c:v>
                </c:pt>
                <c:pt idx="600">
                  <c:v>33.283333333333331</c:v>
                </c:pt>
                <c:pt idx="601">
                  <c:v>36.35</c:v>
                </c:pt>
                <c:pt idx="602">
                  <c:v>38.166666666666664</c:v>
                </c:pt>
                <c:pt idx="603">
                  <c:v>33.216666666666669</c:v>
                </c:pt>
                <c:pt idx="604">
                  <c:v>36.1</c:v>
                </c:pt>
                <c:pt idx="605">
                  <c:v>37.983333333333334</c:v>
                </c:pt>
                <c:pt idx="606">
                  <c:v>36.06666666666667</c:v>
                </c:pt>
                <c:pt idx="607">
                  <c:v>35.733333333333334</c:v>
                </c:pt>
                <c:pt idx="608">
                  <c:v>37.200000000000003</c:v>
                </c:pt>
                <c:pt idx="609">
                  <c:v>44.416666666666664</c:v>
                </c:pt>
                <c:pt idx="610">
                  <c:v>38.116666666666667</c:v>
                </c:pt>
                <c:pt idx="611">
                  <c:v>35.799999999999997</c:v>
                </c:pt>
                <c:pt idx="612">
                  <c:v>40.700000000000003</c:v>
                </c:pt>
                <c:pt idx="613">
                  <c:v>36.4</c:v>
                </c:pt>
                <c:pt idx="614">
                  <c:v>38.116666666666667</c:v>
                </c:pt>
                <c:pt idx="615">
                  <c:v>36.266666666666666</c:v>
                </c:pt>
                <c:pt idx="616">
                  <c:v>41.55</c:v>
                </c:pt>
                <c:pt idx="617">
                  <c:v>35.416666666666664</c:v>
                </c:pt>
                <c:pt idx="618">
                  <c:v>39.68333333333333</c:v>
                </c:pt>
                <c:pt idx="619">
                  <c:v>38.616666666666667</c:v>
                </c:pt>
                <c:pt idx="620">
                  <c:v>36.516666666666666</c:v>
                </c:pt>
                <c:pt idx="621">
                  <c:v>36.35</c:v>
                </c:pt>
                <c:pt idx="622">
                  <c:v>40.616666666666667</c:v>
                </c:pt>
                <c:pt idx="623">
                  <c:v>29.95</c:v>
                </c:pt>
                <c:pt idx="624">
                  <c:v>37.116666666666667</c:v>
                </c:pt>
                <c:pt idx="625">
                  <c:v>37.116666666666667</c:v>
                </c:pt>
                <c:pt idx="626">
                  <c:v>22.516666666666666</c:v>
                </c:pt>
                <c:pt idx="627">
                  <c:v>36.533333333333331</c:v>
                </c:pt>
                <c:pt idx="628">
                  <c:v>39.666666666666664</c:v>
                </c:pt>
                <c:pt idx="629">
                  <c:v>35.783333333333331</c:v>
                </c:pt>
                <c:pt idx="630">
                  <c:v>37.450000000000003</c:v>
                </c:pt>
                <c:pt idx="631">
                  <c:v>37.466666666666669</c:v>
                </c:pt>
                <c:pt idx="632">
                  <c:v>36.233333333333334</c:v>
                </c:pt>
                <c:pt idx="633">
                  <c:v>41.966666666666669</c:v>
                </c:pt>
                <c:pt idx="634">
                  <c:v>36.366666666666667</c:v>
                </c:pt>
                <c:pt idx="635">
                  <c:v>36.666666666666664</c:v>
                </c:pt>
                <c:pt idx="636">
                  <c:v>35.633333333333333</c:v>
                </c:pt>
                <c:pt idx="637">
                  <c:v>48.233333333333334</c:v>
                </c:pt>
                <c:pt idx="638">
                  <c:v>33.549999999999997</c:v>
                </c:pt>
                <c:pt idx="639">
                  <c:v>30.516666666666666</c:v>
                </c:pt>
                <c:pt idx="640">
                  <c:v>33.133333333333333</c:v>
                </c:pt>
                <c:pt idx="641">
                  <c:v>37.549999999999997</c:v>
                </c:pt>
                <c:pt idx="642">
                  <c:v>37.549999999999997</c:v>
                </c:pt>
                <c:pt idx="643">
                  <c:v>56.516666666666666</c:v>
                </c:pt>
                <c:pt idx="644">
                  <c:v>34.733333333333334</c:v>
                </c:pt>
                <c:pt idx="645">
                  <c:v>33.883333333333333</c:v>
                </c:pt>
                <c:pt idx="646">
                  <c:v>31.8</c:v>
                </c:pt>
                <c:pt idx="647">
                  <c:v>33.43333333333333</c:v>
                </c:pt>
                <c:pt idx="648">
                  <c:v>35.6</c:v>
                </c:pt>
                <c:pt idx="649">
                  <c:v>17.416666666666668</c:v>
                </c:pt>
                <c:pt idx="650">
                  <c:v>32.583333333333336</c:v>
                </c:pt>
                <c:pt idx="651">
                  <c:v>32.06666666666667</c:v>
                </c:pt>
                <c:pt idx="652">
                  <c:v>42.166666666666664</c:v>
                </c:pt>
                <c:pt idx="653">
                  <c:v>35</c:v>
                </c:pt>
                <c:pt idx="654">
                  <c:v>32.516666666666666</c:v>
                </c:pt>
                <c:pt idx="655">
                  <c:v>30.666666666666668</c:v>
                </c:pt>
                <c:pt idx="656">
                  <c:v>30.266666666666666</c:v>
                </c:pt>
                <c:pt idx="657">
                  <c:v>17.55</c:v>
                </c:pt>
                <c:pt idx="658">
                  <c:v>65.416666666666671</c:v>
                </c:pt>
                <c:pt idx="659">
                  <c:v>16.25</c:v>
                </c:pt>
                <c:pt idx="660">
                  <c:v>26.033333333333335</c:v>
                </c:pt>
                <c:pt idx="661">
                  <c:v>26.533333333333335</c:v>
                </c:pt>
                <c:pt idx="662">
                  <c:v>20.399999999999999</c:v>
                </c:pt>
                <c:pt idx="663">
                  <c:v>10.199999999999999</c:v>
                </c:pt>
                <c:pt idx="664">
                  <c:v>19.100000000000001</c:v>
                </c:pt>
                <c:pt idx="665">
                  <c:v>49.7</c:v>
                </c:pt>
                <c:pt idx="666">
                  <c:v>21.916666666666668</c:v>
                </c:pt>
                <c:pt idx="667">
                  <c:v>23.916666666666668</c:v>
                </c:pt>
                <c:pt idx="668">
                  <c:v>17.866666666666667</c:v>
                </c:pt>
                <c:pt idx="669">
                  <c:v>22.166666666666668</c:v>
                </c:pt>
                <c:pt idx="670">
                  <c:v>24.316666666666666</c:v>
                </c:pt>
                <c:pt idx="671">
                  <c:v>11.683333333333334</c:v>
                </c:pt>
                <c:pt idx="672">
                  <c:v>11.683333333333334</c:v>
                </c:pt>
                <c:pt idx="673">
                  <c:v>11.683333333333334</c:v>
                </c:pt>
                <c:pt idx="674">
                  <c:v>20.133333333333333</c:v>
                </c:pt>
                <c:pt idx="675">
                  <c:v>13.033333333333333</c:v>
                </c:pt>
                <c:pt idx="676">
                  <c:v>14.533333333333333</c:v>
                </c:pt>
                <c:pt idx="677">
                  <c:v>11.116666666666667</c:v>
                </c:pt>
                <c:pt idx="678">
                  <c:v>12.416666666666666</c:v>
                </c:pt>
                <c:pt idx="679">
                  <c:v>11.9</c:v>
                </c:pt>
                <c:pt idx="680">
                  <c:v>20.883333333333333</c:v>
                </c:pt>
                <c:pt idx="681">
                  <c:v>14.316666666666666</c:v>
                </c:pt>
                <c:pt idx="682">
                  <c:v>16.366666666666667</c:v>
                </c:pt>
                <c:pt idx="683">
                  <c:v>13.183333333333334</c:v>
                </c:pt>
                <c:pt idx="684">
                  <c:v>11.9</c:v>
                </c:pt>
                <c:pt idx="685">
                  <c:v>12.95</c:v>
                </c:pt>
                <c:pt idx="686">
                  <c:v>15.6</c:v>
                </c:pt>
                <c:pt idx="687">
                  <c:v>10.166666666666666</c:v>
                </c:pt>
                <c:pt idx="688">
                  <c:v>10.316666666666666</c:v>
                </c:pt>
              </c:numCache>
            </c:numRef>
          </c:val>
        </c:ser>
        <c:dLbls>
          <c:showLegendKey val="0"/>
          <c:showVal val="0"/>
          <c:showCatName val="0"/>
          <c:showSerName val="0"/>
          <c:showPercent val="0"/>
          <c:showBubbleSize val="0"/>
        </c:dLbls>
        <c:gapWidth val="150"/>
        <c:shape val="box"/>
        <c:axId val="92818048"/>
        <c:axId val="92828032"/>
        <c:axId val="0"/>
      </c:bar3DChart>
      <c:dateAx>
        <c:axId val="92818048"/>
        <c:scaling>
          <c:orientation val="minMax"/>
        </c:scaling>
        <c:delete val="0"/>
        <c:axPos val="b"/>
        <c:majorGridlines>
          <c:spPr>
            <a:ln w="3175">
              <a:noFill/>
            </a:ln>
          </c:spPr>
        </c:majorGridlines>
        <c:numFmt formatCode="m/d/yyyy" sourceLinked="1"/>
        <c:majorTickMark val="out"/>
        <c:minorTickMark val="none"/>
        <c:tickLblPos val="nextTo"/>
        <c:crossAx val="92828032"/>
        <c:crosses val="autoZero"/>
        <c:auto val="1"/>
        <c:lblOffset val="100"/>
        <c:baseTimeUnit val="days"/>
      </c:dateAx>
      <c:valAx>
        <c:axId val="92828032"/>
        <c:scaling>
          <c:orientation val="minMax"/>
        </c:scaling>
        <c:delete val="0"/>
        <c:axPos val="l"/>
        <c:majorGridlines/>
        <c:title>
          <c:tx>
            <c:rich>
              <a:bodyPr rot="0" vert="wordArtVert"/>
              <a:lstStyle/>
              <a:p>
                <a:pPr>
                  <a:defRPr sz="1100"/>
                </a:pPr>
                <a:r>
                  <a:rPr lang="en-US" sz="1100"/>
                  <a:t>Minutes</a:t>
                </a:r>
              </a:p>
            </c:rich>
          </c:tx>
          <c:overlay val="0"/>
        </c:title>
        <c:numFmt formatCode="0" sourceLinked="1"/>
        <c:majorTickMark val="out"/>
        <c:minorTickMark val="none"/>
        <c:tickLblPos val="nextTo"/>
        <c:crossAx val="92818048"/>
        <c:crosses val="autoZero"/>
        <c:crossBetween val="between"/>
      </c:valAx>
    </c:plotArea>
    <c:plotVisOnly val="1"/>
    <c:dispBlanksAs val="gap"/>
    <c:showDLblsOverMax val="0"/>
  </c:chart>
  <c:spPr>
    <a:scene3d>
      <a:camera prst="orthographicFront"/>
      <a:lightRig rig="threePt" dir="t"/>
    </a:scene3d>
    <a:sp3d>
      <a:bevelT w="0"/>
    </a:sp3d>
  </c:sp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autoTitleDeleted val="1"/>
    <c:plotArea>
      <c:layout/>
      <c:scatterChart>
        <c:scatterStyle val="lineMarker"/>
        <c:varyColors val="0"/>
        <c:ser>
          <c:idx val="0"/>
          <c:order val="0"/>
          <c:tx>
            <c:strRef>
              <c:f>'Bike Ride History'!$E$1</c:f>
              <c:strCache>
                <c:ptCount val="1"/>
                <c:pt idx="0">
                  <c:v>Workout Time in Minutes</c:v>
                </c:pt>
              </c:strCache>
            </c:strRef>
          </c:tx>
          <c:spPr>
            <a:ln w="47625">
              <a:noFill/>
            </a:ln>
          </c:spPr>
          <c:dLbls>
            <c:delete val="1"/>
          </c:dLbls>
          <c:xVal>
            <c:numRef>
              <c:f>'Bike Ride History'!$D$2:$D$690</c:f>
              <c:numCache>
                <c:formatCode>_(* #,##0.0_);_(* \(#,##0.0\);_(* "-"??_);_(@_)</c:formatCode>
                <c:ptCount val="689"/>
                <c:pt idx="0">
                  <c:v>43.4148</c:v>
                </c:pt>
                <c:pt idx="1">
                  <c:v>41.456899999999997</c:v>
                </c:pt>
                <c:pt idx="2">
                  <c:v>40.5486</c:v>
                </c:pt>
                <c:pt idx="3">
                  <c:v>38.269599999999997</c:v>
                </c:pt>
                <c:pt idx="4">
                  <c:v>36.8489</c:v>
                </c:pt>
                <c:pt idx="5">
                  <c:v>36.433399999999999</c:v>
                </c:pt>
                <c:pt idx="6">
                  <c:v>36.116399999999999</c:v>
                </c:pt>
                <c:pt idx="7">
                  <c:v>34.8369</c:v>
                </c:pt>
                <c:pt idx="8">
                  <c:v>34.047899999999998</c:v>
                </c:pt>
                <c:pt idx="9">
                  <c:v>33.489100000000001</c:v>
                </c:pt>
                <c:pt idx="10">
                  <c:v>31.933299999999999</c:v>
                </c:pt>
                <c:pt idx="11">
                  <c:v>30.753900000000002</c:v>
                </c:pt>
                <c:pt idx="12">
                  <c:v>30.338799999999999</c:v>
                </c:pt>
                <c:pt idx="13">
                  <c:v>30.042200000000001</c:v>
                </c:pt>
                <c:pt idx="14">
                  <c:v>29.7592</c:v>
                </c:pt>
                <c:pt idx="15">
                  <c:v>29.039000000000001</c:v>
                </c:pt>
                <c:pt idx="16">
                  <c:v>28.909300000000002</c:v>
                </c:pt>
                <c:pt idx="17">
                  <c:v>28.8887</c:v>
                </c:pt>
                <c:pt idx="18">
                  <c:v>28.5334</c:v>
                </c:pt>
                <c:pt idx="19">
                  <c:v>27.833200000000001</c:v>
                </c:pt>
                <c:pt idx="20">
                  <c:v>27.636600000000001</c:v>
                </c:pt>
                <c:pt idx="21">
                  <c:v>27.427099999999999</c:v>
                </c:pt>
                <c:pt idx="22">
                  <c:v>27.4147</c:v>
                </c:pt>
                <c:pt idx="23">
                  <c:v>27.1616</c:v>
                </c:pt>
                <c:pt idx="24">
                  <c:v>26.945</c:v>
                </c:pt>
                <c:pt idx="25">
                  <c:v>26.939299999999999</c:v>
                </c:pt>
                <c:pt idx="26">
                  <c:v>26.753</c:v>
                </c:pt>
                <c:pt idx="27">
                  <c:v>26.44</c:v>
                </c:pt>
                <c:pt idx="28">
                  <c:v>26.2959</c:v>
                </c:pt>
                <c:pt idx="29">
                  <c:v>25.629200000000001</c:v>
                </c:pt>
                <c:pt idx="30">
                  <c:v>24.153500000000001</c:v>
                </c:pt>
                <c:pt idx="31">
                  <c:v>24.06</c:v>
                </c:pt>
                <c:pt idx="32">
                  <c:v>24.03</c:v>
                </c:pt>
                <c:pt idx="33">
                  <c:v>23.5183</c:v>
                </c:pt>
                <c:pt idx="34">
                  <c:v>23.324300000000001</c:v>
                </c:pt>
                <c:pt idx="35">
                  <c:v>23.202999999999999</c:v>
                </c:pt>
                <c:pt idx="36">
                  <c:v>22.964500000000001</c:v>
                </c:pt>
                <c:pt idx="37">
                  <c:v>22.735399999999998</c:v>
                </c:pt>
                <c:pt idx="38">
                  <c:v>22.5581</c:v>
                </c:pt>
                <c:pt idx="39">
                  <c:v>22.448799999999999</c:v>
                </c:pt>
                <c:pt idx="40">
                  <c:v>22.136800000000001</c:v>
                </c:pt>
                <c:pt idx="41">
                  <c:v>21.843900000000001</c:v>
                </c:pt>
                <c:pt idx="42">
                  <c:v>21.744900000000001</c:v>
                </c:pt>
                <c:pt idx="43">
                  <c:v>21.67</c:v>
                </c:pt>
                <c:pt idx="44">
                  <c:v>21.4072</c:v>
                </c:pt>
                <c:pt idx="45">
                  <c:v>21.406700000000001</c:v>
                </c:pt>
                <c:pt idx="46">
                  <c:v>21.136199999999999</c:v>
                </c:pt>
                <c:pt idx="47">
                  <c:v>21.092400000000001</c:v>
                </c:pt>
                <c:pt idx="48">
                  <c:v>21.08</c:v>
                </c:pt>
                <c:pt idx="49">
                  <c:v>21.0562</c:v>
                </c:pt>
                <c:pt idx="50">
                  <c:v>20.691400000000002</c:v>
                </c:pt>
                <c:pt idx="51">
                  <c:v>20.61</c:v>
                </c:pt>
                <c:pt idx="52">
                  <c:v>20.283300000000001</c:v>
                </c:pt>
                <c:pt idx="53">
                  <c:v>20.127600000000001</c:v>
                </c:pt>
                <c:pt idx="54">
                  <c:v>19.963999999999999</c:v>
                </c:pt>
                <c:pt idx="55">
                  <c:v>19.962499999999999</c:v>
                </c:pt>
                <c:pt idx="56">
                  <c:v>19.9587</c:v>
                </c:pt>
                <c:pt idx="57">
                  <c:v>19.868200000000002</c:v>
                </c:pt>
                <c:pt idx="58">
                  <c:v>19.840399999999999</c:v>
                </c:pt>
                <c:pt idx="59">
                  <c:v>19.8</c:v>
                </c:pt>
                <c:pt idx="60">
                  <c:v>19.78</c:v>
                </c:pt>
                <c:pt idx="61">
                  <c:v>19.552</c:v>
                </c:pt>
                <c:pt idx="62">
                  <c:v>19.4269</c:v>
                </c:pt>
                <c:pt idx="63">
                  <c:v>19.420000000000002</c:v>
                </c:pt>
                <c:pt idx="64">
                  <c:v>19.164200000000001</c:v>
                </c:pt>
                <c:pt idx="65">
                  <c:v>19.094200000000001</c:v>
                </c:pt>
                <c:pt idx="66">
                  <c:v>19.004200000000001</c:v>
                </c:pt>
                <c:pt idx="67">
                  <c:v>18.97</c:v>
                </c:pt>
                <c:pt idx="68">
                  <c:v>18.8489</c:v>
                </c:pt>
                <c:pt idx="69">
                  <c:v>18.769400000000001</c:v>
                </c:pt>
                <c:pt idx="70">
                  <c:v>18.7562</c:v>
                </c:pt>
                <c:pt idx="71">
                  <c:v>18.709299999999999</c:v>
                </c:pt>
                <c:pt idx="72">
                  <c:v>18.623100000000001</c:v>
                </c:pt>
                <c:pt idx="73">
                  <c:v>18.530899999999999</c:v>
                </c:pt>
                <c:pt idx="74">
                  <c:v>18.475300000000001</c:v>
                </c:pt>
                <c:pt idx="75">
                  <c:v>18.386099999999999</c:v>
                </c:pt>
                <c:pt idx="76">
                  <c:v>18.223299999999998</c:v>
                </c:pt>
                <c:pt idx="77">
                  <c:v>18.0928</c:v>
                </c:pt>
                <c:pt idx="78">
                  <c:v>17.9086</c:v>
                </c:pt>
                <c:pt idx="79">
                  <c:v>17.7849</c:v>
                </c:pt>
                <c:pt idx="80">
                  <c:v>17.773399999999999</c:v>
                </c:pt>
                <c:pt idx="81">
                  <c:v>17.700500000000002</c:v>
                </c:pt>
                <c:pt idx="82">
                  <c:v>17.6343</c:v>
                </c:pt>
                <c:pt idx="83">
                  <c:v>17.624600000000001</c:v>
                </c:pt>
                <c:pt idx="84">
                  <c:v>17.6112</c:v>
                </c:pt>
                <c:pt idx="85">
                  <c:v>17.579999999999998</c:v>
                </c:pt>
                <c:pt idx="86">
                  <c:v>17.5017</c:v>
                </c:pt>
                <c:pt idx="87">
                  <c:v>17.318899999999999</c:v>
                </c:pt>
                <c:pt idx="88">
                  <c:v>17.265000000000001</c:v>
                </c:pt>
                <c:pt idx="89">
                  <c:v>17.178999999999998</c:v>
                </c:pt>
                <c:pt idx="90">
                  <c:v>17.118600000000001</c:v>
                </c:pt>
                <c:pt idx="91">
                  <c:v>17.098199999999999</c:v>
                </c:pt>
                <c:pt idx="92">
                  <c:v>17.0197</c:v>
                </c:pt>
                <c:pt idx="93">
                  <c:v>16.926100000000002</c:v>
                </c:pt>
                <c:pt idx="94">
                  <c:v>16.912700000000001</c:v>
                </c:pt>
                <c:pt idx="95">
                  <c:v>16.8889</c:v>
                </c:pt>
                <c:pt idx="96">
                  <c:v>16.869700000000002</c:v>
                </c:pt>
                <c:pt idx="97">
                  <c:v>16.785499999999999</c:v>
                </c:pt>
                <c:pt idx="98">
                  <c:v>16.5914</c:v>
                </c:pt>
                <c:pt idx="99">
                  <c:v>16.5642</c:v>
                </c:pt>
                <c:pt idx="100">
                  <c:v>16.510999999999999</c:v>
                </c:pt>
                <c:pt idx="101">
                  <c:v>16.4696</c:v>
                </c:pt>
                <c:pt idx="102">
                  <c:v>16.3004</c:v>
                </c:pt>
                <c:pt idx="103">
                  <c:v>16.242599999999999</c:v>
                </c:pt>
                <c:pt idx="104">
                  <c:v>16.186599999999999</c:v>
                </c:pt>
                <c:pt idx="105">
                  <c:v>16.133600000000001</c:v>
                </c:pt>
                <c:pt idx="106">
                  <c:v>16.130500000000001</c:v>
                </c:pt>
                <c:pt idx="107">
                  <c:v>16.130500000000001</c:v>
                </c:pt>
                <c:pt idx="108">
                  <c:v>16.128900000000002</c:v>
                </c:pt>
                <c:pt idx="109">
                  <c:v>16.071400000000001</c:v>
                </c:pt>
                <c:pt idx="110">
                  <c:v>16</c:v>
                </c:pt>
                <c:pt idx="111">
                  <c:v>15.9458</c:v>
                </c:pt>
                <c:pt idx="112">
                  <c:v>15.8848</c:v>
                </c:pt>
                <c:pt idx="113">
                  <c:v>15.831300000000001</c:v>
                </c:pt>
                <c:pt idx="114">
                  <c:v>15.805099999999999</c:v>
                </c:pt>
                <c:pt idx="115">
                  <c:v>15.7712</c:v>
                </c:pt>
                <c:pt idx="116">
                  <c:v>15.770300000000001</c:v>
                </c:pt>
                <c:pt idx="117">
                  <c:v>15.6943</c:v>
                </c:pt>
                <c:pt idx="118">
                  <c:v>15.691599999999999</c:v>
                </c:pt>
                <c:pt idx="119">
                  <c:v>15.5848</c:v>
                </c:pt>
                <c:pt idx="120">
                  <c:v>15.3338</c:v>
                </c:pt>
                <c:pt idx="121">
                  <c:v>15.2965</c:v>
                </c:pt>
                <c:pt idx="122">
                  <c:v>15.2675</c:v>
                </c:pt>
                <c:pt idx="123">
                  <c:v>15.2409</c:v>
                </c:pt>
                <c:pt idx="124">
                  <c:v>15.225899999999999</c:v>
                </c:pt>
                <c:pt idx="125">
                  <c:v>15.155900000000001</c:v>
                </c:pt>
                <c:pt idx="126">
                  <c:v>15.143599999999999</c:v>
                </c:pt>
                <c:pt idx="127">
                  <c:v>15.1058</c:v>
                </c:pt>
                <c:pt idx="128">
                  <c:v>15.1058</c:v>
                </c:pt>
                <c:pt idx="129">
                  <c:v>15.0793</c:v>
                </c:pt>
                <c:pt idx="130">
                  <c:v>15.068099999999999</c:v>
                </c:pt>
                <c:pt idx="131">
                  <c:v>15</c:v>
                </c:pt>
                <c:pt idx="132">
                  <c:v>14.963200000000001</c:v>
                </c:pt>
                <c:pt idx="133">
                  <c:v>14.9183</c:v>
                </c:pt>
                <c:pt idx="134">
                  <c:v>14.8842</c:v>
                </c:pt>
                <c:pt idx="135">
                  <c:v>14.876200000000001</c:v>
                </c:pt>
                <c:pt idx="136">
                  <c:v>14.832000000000001</c:v>
                </c:pt>
                <c:pt idx="137">
                  <c:v>14.737299999999999</c:v>
                </c:pt>
                <c:pt idx="138">
                  <c:v>14.726100000000001</c:v>
                </c:pt>
                <c:pt idx="139">
                  <c:v>14.721299999999999</c:v>
                </c:pt>
                <c:pt idx="140">
                  <c:v>14.717000000000001</c:v>
                </c:pt>
                <c:pt idx="141">
                  <c:v>14.7082</c:v>
                </c:pt>
                <c:pt idx="142">
                  <c:v>14.700100000000001</c:v>
                </c:pt>
                <c:pt idx="143">
                  <c:v>14.6989</c:v>
                </c:pt>
                <c:pt idx="144">
                  <c:v>14.6989</c:v>
                </c:pt>
                <c:pt idx="145">
                  <c:v>14.6587</c:v>
                </c:pt>
                <c:pt idx="146">
                  <c:v>14.637499999999999</c:v>
                </c:pt>
                <c:pt idx="147">
                  <c:v>14.6134</c:v>
                </c:pt>
                <c:pt idx="148">
                  <c:v>14.596299999999999</c:v>
                </c:pt>
                <c:pt idx="149">
                  <c:v>14.566700000000001</c:v>
                </c:pt>
                <c:pt idx="150">
                  <c:v>14.55</c:v>
                </c:pt>
                <c:pt idx="151">
                  <c:v>14.533200000000001</c:v>
                </c:pt>
                <c:pt idx="152">
                  <c:v>14.5136</c:v>
                </c:pt>
                <c:pt idx="153">
                  <c:v>14.5123</c:v>
                </c:pt>
                <c:pt idx="154">
                  <c:v>14.511900000000001</c:v>
                </c:pt>
                <c:pt idx="155">
                  <c:v>14.5046</c:v>
                </c:pt>
                <c:pt idx="156">
                  <c:v>14.497199999999999</c:v>
                </c:pt>
                <c:pt idx="157">
                  <c:v>14.4871</c:v>
                </c:pt>
                <c:pt idx="158">
                  <c:v>14.461399999999999</c:v>
                </c:pt>
                <c:pt idx="159">
                  <c:v>14.4602</c:v>
                </c:pt>
                <c:pt idx="160">
                  <c:v>14.434100000000001</c:v>
                </c:pt>
                <c:pt idx="161">
                  <c:v>14.4156</c:v>
                </c:pt>
                <c:pt idx="162">
                  <c:v>14.34</c:v>
                </c:pt>
                <c:pt idx="163">
                  <c:v>14.319699999999999</c:v>
                </c:pt>
                <c:pt idx="164">
                  <c:v>14.313700000000001</c:v>
                </c:pt>
                <c:pt idx="165">
                  <c:v>14.3</c:v>
                </c:pt>
                <c:pt idx="166">
                  <c:v>14.294700000000001</c:v>
                </c:pt>
                <c:pt idx="167">
                  <c:v>14.292199999999999</c:v>
                </c:pt>
                <c:pt idx="168">
                  <c:v>14.285</c:v>
                </c:pt>
                <c:pt idx="169">
                  <c:v>14.269399999999999</c:v>
                </c:pt>
                <c:pt idx="170">
                  <c:v>14.077500000000001</c:v>
                </c:pt>
                <c:pt idx="171">
                  <c:v>14.0566</c:v>
                </c:pt>
                <c:pt idx="172">
                  <c:v>14.043799999999999</c:v>
                </c:pt>
                <c:pt idx="173">
                  <c:v>14.0367</c:v>
                </c:pt>
                <c:pt idx="174">
                  <c:v>14.0014</c:v>
                </c:pt>
                <c:pt idx="175">
                  <c:v>13.8584</c:v>
                </c:pt>
                <c:pt idx="176">
                  <c:v>13.845800000000001</c:v>
                </c:pt>
                <c:pt idx="177">
                  <c:v>13.8325</c:v>
                </c:pt>
                <c:pt idx="178">
                  <c:v>13.76</c:v>
                </c:pt>
                <c:pt idx="179">
                  <c:v>13.736000000000001</c:v>
                </c:pt>
                <c:pt idx="180">
                  <c:v>13.7136</c:v>
                </c:pt>
                <c:pt idx="181">
                  <c:v>13.708299999999999</c:v>
                </c:pt>
                <c:pt idx="182">
                  <c:v>13.7041</c:v>
                </c:pt>
                <c:pt idx="183">
                  <c:v>13.672700000000001</c:v>
                </c:pt>
                <c:pt idx="184">
                  <c:v>13.6448</c:v>
                </c:pt>
                <c:pt idx="185">
                  <c:v>13.606400000000001</c:v>
                </c:pt>
                <c:pt idx="186">
                  <c:v>13.5105</c:v>
                </c:pt>
                <c:pt idx="187">
                  <c:v>13.484400000000001</c:v>
                </c:pt>
                <c:pt idx="188">
                  <c:v>13.417299999999999</c:v>
                </c:pt>
                <c:pt idx="189">
                  <c:v>13.359500000000001</c:v>
                </c:pt>
                <c:pt idx="190">
                  <c:v>13.2507</c:v>
                </c:pt>
                <c:pt idx="191">
                  <c:v>13.2059</c:v>
                </c:pt>
                <c:pt idx="192">
                  <c:v>13.149800000000001</c:v>
                </c:pt>
                <c:pt idx="193">
                  <c:v>13.1325</c:v>
                </c:pt>
                <c:pt idx="194">
                  <c:v>13.093500000000001</c:v>
                </c:pt>
                <c:pt idx="195">
                  <c:v>13.08</c:v>
                </c:pt>
                <c:pt idx="196">
                  <c:v>13.0411</c:v>
                </c:pt>
                <c:pt idx="197">
                  <c:v>13.021100000000001</c:v>
                </c:pt>
                <c:pt idx="198">
                  <c:v>13</c:v>
                </c:pt>
                <c:pt idx="199">
                  <c:v>12.952400000000001</c:v>
                </c:pt>
                <c:pt idx="200">
                  <c:v>12.9146</c:v>
                </c:pt>
                <c:pt idx="201">
                  <c:v>12.835900000000001</c:v>
                </c:pt>
                <c:pt idx="202">
                  <c:v>12.831099999999999</c:v>
                </c:pt>
                <c:pt idx="203">
                  <c:v>12.7377</c:v>
                </c:pt>
                <c:pt idx="204">
                  <c:v>12.733000000000001</c:v>
                </c:pt>
                <c:pt idx="205">
                  <c:v>12.732100000000001</c:v>
                </c:pt>
                <c:pt idx="206">
                  <c:v>12.7193</c:v>
                </c:pt>
                <c:pt idx="207">
                  <c:v>12.718400000000001</c:v>
                </c:pt>
                <c:pt idx="208">
                  <c:v>12.7057</c:v>
                </c:pt>
                <c:pt idx="209">
                  <c:v>12.6944</c:v>
                </c:pt>
                <c:pt idx="210">
                  <c:v>12.651400000000001</c:v>
                </c:pt>
                <c:pt idx="211">
                  <c:v>12.613899999999999</c:v>
                </c:pt>
                <c:pt idx="212">
                  <c:v>12.5877</c:v>
                </c:pt>
                <c:pt idx="213">
                  <c:v>12.584899999999999</c:v>
                </c:pt>
                <c:pt idx="214">
                  <c:v>12.579599999999999</c:v>
                </c:pt>
                <c:pt idx="215">
                  <c:v>12.566599999999999</c:v>
                </c:pt>
                <c:pt idx="216">
                  <c:v>12.557600000000001</c:v>
                </c:pt>
                <c:pt idx="217">
                  <c:v>12.5526</c:v>
                </c:pt>
                <c:pt idx="218">
                  <c:v>12.5192</c:v>
                </c:pt>
                <c:pt idx="219">
                  <c:v>12.491400000000001</c:v>
                </c:pt>
                <c:pt idx="220">
                  <c:v>12.366300000000001</c:v>
                </c:pt>
                <c:pt idx="221">
                  <c:v>12.3337</c:v>
                </c:pt>
                <c:pt idx="222">
                  <c:v>12.3232</c:v>
                </c:pt>
                <c:pt idx="223">
                  <c:v>12.3225</c:v>
                </c:pt>
                <c:pt idx="224">
                  <c:v>12.2925</c:v>
                </c:pt>
                <c:pt idx="225">
                  <c:v>12.282999999999999</c:v>
                </c:pt>
                <c:pt idx="226">
                  <c:v>12.279299999999999</c:v>
                </c:pt>
                <c:pt idx="227">
                  <c:v>12.2721</c:v>
                </c:pt>
                <c:pt idx="228">
                  <c:v>12.258699999999999</c:v>
                </c:pt>
                <c:pt idx="229">
                  <c:v>12.241300000000001</c:v>
                </c:pt>
                <c:pt idx="230">
                  <c:v>12.182399999999999</c:v>
                </c:pt>
                <c:pt idx="231">
                  <c:v>12.1149</c:v>
                </c:pt>
                <c:pt idx="232">
                  <c:v>12.037000000000001</c:v>
                </c:pt>
                <c:pt idx="233">
                  <c:v>12.0252</c:v>
                </c:pt>
                <c:pt idx="234">
                  <c:v>11.998799999999999</c:v>
                </c:pt>
                <c:pt idx="235">
                  <c:v>11.9803</c:v>
                </c:pt>
                <c:pt idx="236">
                  <c:v>11.928599999999999</c:v>
                </c:pt>
                <c:pt idx="237">
                  <c:v>11.926600000000001</c:v>
                </c:pt>
                <c:pt idx="238">
                  <c:v>11.926</c:v>
                </c:pt>
                <c:pt idx="239">
                  <c:v>11.849399999999999</c:v>
                </c:pt>
                <c:pt idx="240">
                  <c:v>11.849399999999999</c:v>
                </c:pt>
                <c:pt idx="241">
                  <c:v>11.827999999999999</c:v>
                </c:pt>
                <c:pt idx="242">
                  <c:v>11.8109</c:v>
                </c:pt>
                <c:pt idx="243">
                  <c:v>11.744300000000001</c:v>
                </c:pt>
                <c:pt idx="244">
                  <c:v>11.7363</c:v>
                </c:pt>
                <c:pt idx="245">
                  <c:v>11.727399999999999</c:v>
                </c:pt>
                <c:pt idx="246">
                  <c:v>11.7133</c:v>
                </c:pt>
                <c:pt idx="247">
                  <c:v>11.6752</c:v>
                </c:pt>
                <c:pt idx="248">
                  <c:v>11.671200000000001</c:v>
                </c:pt>
                <c:pt idx="249">
                  <c:v>11.6511</c:v>
                </c:pt>
                <c:pt idx="250">
                  <c:v>11.643000000000001</c:v>
                </c:pt>
                <c:pt idx="251">
                  <c:v>11.638</c:v>
                </c:pt>
                <c:pt idx="252">
                  <c:v>11.6295</c:v>
                </c:pt>
                <c:pt idx="253">
                  <c:v>11.6084</c:v>
                </c:pt>
                <c:pt idx="254">
                  <c:v>11.5899</c:v>
                </c:pt>
                <c:pt idx="255">
                  <c:v>11.5762</c:v>
                </c:pt>
                <c:pt idx="256">
                  <c:v>11.548500000000001</c:v>
                </c:pt>
                <c:pt idx="257">
                  <c:v>11.5434</c:v>
                </c:pt>
                <c:pt idx="258">
                  <c:v>11.5093</c:v>
                </c:pt>
                <c:pt idx="259">
                  <c:v>11.5046</c:v>
                </c:pt>
                <c:pt idx="260">
                  <c:v>11.4801</c:v>
                </c:pt>
                <c:pt idx="261">
                  <c:v>11.465400000000001</c:v>
                </c:pt>
                <c:pt idx="262">
                  <c:v>11.464700000000001</c:v>
                </c:pt>
                <c:pt idx="263">
                  <c:v>11.457100000000001</c:v>
                </c:pt>
                <c:pt idx="264">
                  <c:v>11.449</c:v>
                </c:pt>
                <c:pt idx="265">
                  <c:v>11.433199999999999</c:v>
                </c:pt>
                <c:pt idx="266">
                  <c:v>11.393599999999999</c:v>
                </c:pt>
                <c:pt idx="267">
                  <c:v>11.3878</c:v>
                </c:pt>
                <c:pt idx="268">
                  <c:v>11.3682</c:v>
                </c:pt>
                <c:pt idx="269">
                  <c:v>11.366300000000001</c:v>
                </c:pt>
                <c:pt idx="270">
                  <c:v>11.3324</c:v>
                </c:pt>
                <c:pt idx="271">
                  <c:v>11.2989</c:v>
                </c:pt>
                <c:pt idx="272">
                  <c:v>11.2904</c:v>
                </c:pt>
                <c:pt idx="273">
                  <c:v>11.2874</c:v>
                </c:pt>
                <c:pt idx="274">
                  <c:v>11.279299999999999</c:v>
                </c:pt>
                <c:pt idx="275">
                  <c:v>11.252700000000001</c:v>
                </c:pt>
                <c:pt idx="276">
                  <c:v>11.2506</c:v>
                </c:pt>
                <c:pt idx="277">
                  <c:v>11.2163</c:v>
                </c:pt>
                <c:pt idx="278">
                  <c:v>11.208</c:v>
                </c:pt>
                <c:pt idx="279">
                  <c:v>11.1713</c:v>
                </c:pt>
                <c:pt idx="280">
                  <c:v>11.14</c:v>
                </c:pt>
                <c:pt idx="281">
                  <c:v>11.081200000000001</c:v>
                </c:pt>
                <c:pt idx="282">
                  <c:v>11.046900000000001</c:v>
                </c:pt>
                <c:pt idx="283">
                  <c:v>11.025</c:v>
                </c:pt>
                <c:pt idx="284">
                  <c:v>10.9161</c:v>
                </c:pt>
                <c:pt idx="285">
                  <c:v>10.898300000000001</c:v>
                </c:pt>
                <c:pt idx="286">
                  <c:v>10.8973</c:v>
                </c:pt>
                <c:pt idx="287">
                  <c:v>10.8893</c:v>
                </c:pt>
                <c:pt idx="288">
                  <c:v>10.809699999999999</c:v>
                </c:pt>
                <c:pt idx="289">
                  <c:v>10.7613</c:v>
                </c:pt>
                <c:pt idx="290">
                  <c:v>10.755800000000001</c:v>
                </c:pt>
                <c:pt idx="291">
                  <c:v>10.745799999999999</c:v>
                </c:pt>
                <c:pt idx="292">
                  <c:v>10.7317</c:v>
                </c:pt>
                <c:pt idx="293">
                  <c:v>10.678900000000001</c:v>
                </c:pt>
                <c:pt idx="294">
                  <c:v>10.623799999999999</c:v>
                </c:pt>
                <c:pt idx="295">
                  <c:v>10.5185</c:v>
                </c:pt>
                <c:pt idx="296">
                  <c:v>10.481</c:v>
                </c:pt>
                <c:pt idx="297">
                  <c:v>10.441000000000001</c:v>
                </c:pt>
                <c:pt idx="298">
                  <c:v>10.4152</c:v>
                </c:pt>
                <c:pt idx="299">
                  <c:v>10.319800000000001</c:v>
                </c:pt>
                <c:pt idx="300">
                  <c:v>10.2112</c:v>
                </c:pt>
                <c:pt idx="301">
                  <c:v>10.208</c:v>
                </c:pt>
                <c:pt idx="302">
                  <c:v>10.1785</c:v>
                </c:pt>
                <c:pt idx="303">
                  <c:v>10.069100000000001</c:v>
                </c:pt>
                <c:pt idx="304">
                  <c:v>10.0587</c:v>
                </c:pt>
                <c:pt idx="305">
                  <c:v>10.0345</c:v>
                </c:pt>
                <c:pt idx="306">
                  <c:v>10.025700000000001</c:v>
                </c:pt>
                <c:pt idx="307">
                  <c:v>9.9914299999999994</c:v>
                </c:pt>
                <c:pt idx="308">
                  <c:v>9.8856099999999998</c:v>
                </c:pt>
                <c:pt idx="309">
                  <c:v>9.8601299999999998</c:v>
                </c:pt>
                <c:pt idx="310">
                  <c:v>9.8288399999999996</c:v>
                </c:pt>
                <c:pt idx="311">
                  <c:v>9.8016299999999994</c:v>
                </c:pt>
                <c:pt idx="312">
                  <c:v>9.7690999999999999</c:v>
                </c:pt>
                <c:pt idx="313">
                  <c:v>9.6843900000000005</c:v>
                </c:pt>
                <c:pt idx="314">
                  <c:v>9.6798699999999993</c:v>
                </c:pt>
                <c:pt idx="315">
                  <c:v>9.6639099999999996</c:v>
                </c:pt>
                <c:pt idx="316">
                  <c:v>9.6382899999999996</c:v>
                </c:pt>
                <c:pt idx="317">
                  <c:v>9.6099499999999995</c:v>
                </c:pt>
                <c:pt idx="318">
                  <c:v>9.5728200000000001</c:v>
                </c:pt>
                <c:pt idx="319">
                  <c:v>9.5224899999999995</c:v>
                </c:pt>
                <c:pt idx="320">
                  <c:v>9.5214800000000004</c:v>
                </c:pt>
                <c:pt idx="321">
                  <c:v>9.4397400000000005</c:v>
                </c:pt>
                <c:pt idx="322">
                  <c:v>9.3899600000000003</c:v>
                </c:pt>
                <c:pt idx="323">
                  <c:v>9.3800100000000004</c:v>
                </c:pt>
                <c:pt idx="324">
                  <c:v>9.3636800000000004</c:v>
                </c:pt>
                <c:pt idx="325">
                  <c:v>9.3480399999999992</c:v>
                </c:pt>
                <c:pt idx="326">
                  <c:v>9.3425799999999999</c:v>
                </c:pt>
                <c:pt idx="327">
                  <c:v>9.3259000000000007</c:v>
                </c:pt>
                <c:pt idx="328">
                  <c:v>9.3232999999999997</c:v>
                </c:pt>
                <c:pt idx="329">
                  <c:v>9.3229799999999994</c:v>
                </c:pt>
                <c:pt idx="330">
                  <c:v>9.3192699999999995</c:v>
                </c:pt>
                <c:pt idx="331">
                  <c:v>9.2439400000000003</c:v>
                </c:pt>
                <c:pt idx="332">
                  <c:v>9.2077799999999996</c:v>
                </c:pt>
                <c:pt idx="333">
                  <c:v>9.1921099999999996</c:v>
                </c:pt>
                <c:pt idx="334">
                  <c:v>9.1811399999999992</c:v>
                </c:pt>
                <c:pt idx="335">
                  <c:v>9.1807499999999997</c:v>
                </c:pt>
                <c:pt idx="336">
                  <c:v>9.1685199999999991</c:v>
                </c:pt>
                <c:pt idx="337">
                  <c:v>9.13002</c:v>
                </c:pt>
                <c:pt idx="338">
                  <c:v>9.12087</c:v>
                </c:pt>
                <c:pt idx="339">
                  <c:v>9.0928299999999993</c:v>
                </c:pt>
                <c:pt idx="340">
                  <c:v>9.0622500000000006</c:v>
                </c:pt>
                <c:pt idx="341">
                  <c:v>9.0480999999999998</c:v>
                </c:pt>
                <c:pt idx="342">
                  <c:v>8.9918300000000002</c:v>
                </c:pt>
                <c:pt idx="343">
                  <c:v>8.9653600000000004</c:v>
                </c:pt>
                <c:pt idx="344">
                  <c:v>8.9316300000000002</c:v>
                </c:pt>
                <c:pt idx="345">
                  <c:v>8.9224499999999995</c:v>
                </c:pt>
                <c:pt idx="346">
                  <c:v>8.9202200000000005</c:v>
                </c:pt>
                <c:pt idx="347">
                  <c:v>8.7058700000000009</c:v>
                </c:pt>
                <c:pt idx="348">
                  <c:v>8.7007600000000007</c:v>
                </c:pt>
                <c:pt idx="349">
                  <c:v>8.6999999999999993</c:v>
                </c:pt>
                <c:pt idx="350">
                  <c:v>8.6255600000000001</c:v>
                </c:pt>
                <c:pt idx="351">
                  <c:v>8.6123499999999993</c:v>
                </c:pt>
                <c:pt idx="352">
                  <c:v>8.5748200000000008</c:v>
                </c:pt>
                <c:pt idx="353">
                  <c:v>8.5653299999999994</c:v>
                </c:pt>
                <c:pt idx="354">
                  <c:v>8.5602999999999998</c:v>
                </c:pt>
                <c:pt idx="355">
                  <c:v>8.56</c:v>
                </c:pt>
                <c:pt idx="356">
                  <c:v>8.4337400000000002</c:v>
                </c:pt>
                <c:pt idx="357">
                  <c:v>8.41601</c:v>
                </c:pt>
                <c:pt idx="358">
                  <c:v>8.3988600000000009</c:v>
                </c:pt>
                <c:pt idx="359">
                  <c:v>8.2681000000000004</c:v>
                </c:pt>
                <c:pt idx="360">
                  <c:v>8.25</c:v>
                </c:pt>
                <c:pt idx="361">
                  <c:v>8.2305899999999994</c:v>
                </c:pt>
                <c:pt idx="362">
                  <c:v>8.1968300000000003</c:v>
                </c:pt>
                <c:pt idx="363">
                  <c:v>8.1455199999999994</c:v>
                </c:pt>
                <c:pt idx="364">
                  <c:v>8.0757899999999996</c:v>
                </c:pt>
                <c:pt idx="365">
                  <c:v>8.0732099999999996</c:v>
                </c:pt>
                <c:pt idx="366">
                  <c:v>8.0322800000000001</c:v>
                </c:pt>
                <c:pt idx="367">
                  <c:v>8.0200200000000006</c:v>
                </c:pt>
                <c:pt idx="368">
                  <c:v>7.9985400000000002</c:v>
                </c:pt>
                <c:pt idx="369">
                  <c:v>7.8927500000000004</c:v>
                </c:pt>
                <c:pt idx="370">
                  <c:v>7.8826000000000001</c:v>
                </c:pt>
                <c:pt idx="371">
                  <c:v>7.7846700000000002</c:v>
                </c:pt>
                <c:pt idx="372">
                  <c:v>7.7603</c:v>
                </c:pt>
                <c:pt idx="373">
                  <c:v>7.70174</c:v>
                </c:pt>
                <c:pt idx="374">
                  <c:v>7.4650999999999996</c:v>
                </c:pt>
                <c:pt idx="375">
                  <c:v>7.3786699999999996</c:v>
                </c:pt>
                <c:pt idx="376">
                  <c:v>7.3335900000000001</c:v>
                </c:pt>
                <c:pt idx="377">
                  <c:v>7.3147000000000002</c:v>
                </c:pt>
                <c:pt idx="378">
                  <c:v>7.2482199999999999</c:v>
                </c:pt>
                <c:pt idx="379">
                  <c:v>7.1333299999999999</c:v>
                </c:pt>
                <c:pt idx="380">
                  <c:v>7.12866</c:v>
                </c:pt>
                <c:pt idx="381">
                  <c:v>7.04399</c:v>
                </c:pt>
                <c:pt idx="382">
                  <c:v>7.0026599999999997</c:v>
                </c:pt>
                <c:pt idx="383">
                  <c:v>7</c:v>
                </c:pt>
                <c:pt idx="384">
                  <c:v>6.9809400000000004</c:v>
                </c:pt>
                <c:pt idx="385">
                  <c:v>6.9493499999999999</c:v>
                </c:pt>
                <c:pt idx="386">
                  <c:v>6.9480700000000004</c:v>
                </c:pt>
                <c:pt idx="387">
                  <c:v>6.8702300000000003</c:v>
                </c:pt>
                <c:pt idx="388">
                  <c:v>6.86829</c:v>
                </c:pt>
                <c:pt idx="389">
                  <c:v>6.8646500000000001</c:v>
                </c:pt>
                <c:pt idx="390">
                  <c:v>6.7619400000000001</c:v>
                </c:pt>
                <c:pt idx="391">
                  <c:v>6.75793</c:v>
                </c:pt>
                <c:pt idx="392">
                  <c:v>6.74613</c:v>
                </c:pt>
                <c:pt idx="393">
                  <c:v>6.7398899999999999</c:v>
                </c:pt>
                <c:pt idx="394">
                  <c:v>6.7311800000000002</c:v>
                </c:pt>
                <c:pt idx="395">
                  <c:v>6.7117399999999998</c:v>
                </c:pt>
                <c:pt idx="396">
                  <c:v>6.6886599999999996</c:v>
                </c:pt>
                <c:pt idx="397">
                  <c:v>6.6650900000000002</c:v>
                </c:pt>
                <c:pt idx="398">
                  <c:v>6.6247499999999997</c:v>
                </c:pt>
                <c:pt idx="399">
                  <c:v>6.6209300000000004</c:v>
                </c:pt>
                <c:pt idx="400">
                  <c:v>6.5972600000000003</c:v>
                </c:pt>
                <c:pt idx="401">
                  <c:v>6.5939199999999998</c:v>
                </c:pt>
                <c:pt idx="402">
                  <c:v>6.5505699999999996</c:v>
                </c:pt>
                <c:pt idx="403">
                  <c:v>6.5271499999999998</c:v>
                </c:pt>
                <c:pt idx="404">
                  <c:v>6.5027600000000003</c:v>
                </c:pt>
                <c:pt idx="405">
                  <c:v>6.4963199999999999</c:v>
                </c:pt>
                <c:pt idx="406">
                  <c:v>6.4775900000000002</c:v>
                </c:pt>
                <c:pt idx="407">
                  <c:v>6.4775900000000002</c:v>
                </c:pt>
                <c:pt idx="408">
                  <c:v>6.4768999999999997</c:v>
                </c:pt>
                <c:pt idx="409">
                  <c:v>6.4360600000000003</c:v>
                </c:pt>
                <c:pt idx="410">
                  <c:v>6.4290500000000002</c:v>
                </c:pt>
                <c:pt idx="411">
                  <c:v>6.4282000000000004</c:v>
                </c:pt>
                <c:pt idx="412">
                  <c:v>6.4045300000000003</c:v>
                </c:pt>
                <c:pt idx="413">
                  <c:v>6.3711099999999998</c:v>
                </c:pt>
                <c:pt idx="414">
                  <c:v>6.3665099999999999</c:v>
                </c:pt>
                <c:pt idx="415">
                  <c:v>6.3355100000000002</c:v>
                </c:pt>
                <c:pt idx="416">
                  <c:v>6.2812299999999999</c:v>
                </c:pt>
                <c:pt idx="417">
                  <c:v>6.2721799999999996</c:v>
                </c:pt>
                <c:pt idx="418">
                  <c:v>6.2680400000000001</c:v>
                </c:pt>
                <c:pt idx="419">
                  <c:v>6.2576099999999997</c:v>
                </c:pt>
                <c:pt idx="420">
                  <c:v>6.2572999999999999</c:v>
                </c:pt>
                <c:pt idx="421">
                  <c:v>6.2473000000000001</c:v>
                </c:pt>
                <c:pt idx="422">
                  <c:v>6.1569099999999999</c:v>
                </c:pt>
                <c:pt idx="423">
                  <c:v>6.0827499999999999</c:v>
                </c:pt>
                <c:pt idx="424">
                  <c:v>6.0551399999999997</c:v>
                </c:pt>
                <c:pt idx="425">
                  <c:v>6.0148200000000003</c:v>
                </c:pt>
                <c:pt idx="426">
                  <c:v>6.0091400000000004</c:v>
                </c:pt>
                <c:pt idx="427">
                  <c:v>5.9158799999999996</c:v>
                </c:pt>
                <c:pt idx="428">
                  <c:v>5.8747100000000003</c:v>
                </c:pt>
                <c:pt idx="429">
                  <c:v>5.8599500000000004</c:v>
                </c:pt>
                <c:pt idx="430">
                  <c:v>5.8412800000000002</c:v>
                </c:pt>
                <c:pt idx="431">
                  <c:v>5.84</c:v>
                </c:pt>
                <c:pt idx="432">
                  <c:v>5.84</c:v>
                </c:pt>
                <c:pt idx="433">
                  <c:v>5.8250500000000001</c:v>
                </c:pt>
                <c:pt idx="434">
                  <c:v>5.7748900000000001</c:v>
                </c:pt>
                <c:pt idx="435">
                  <c:v>5.7065799999999998</c:v>
                </c:pt>
                <c:pt idx="436">
                  <c:v>5.6277299999999997</c:v>
                </c:pt>
                <c:pt idx="437">
                  <c:v>5.6067600000000004</c:v>
                </c:pt>
                <c:pt idx="438">
                  <c:v>5.59239</c:v>
                </c:pt>
                <c:pt idx="439">
                  <c:v>5.5826500000000001</c:v>
                </c:pt>
                <c:pt idx="440">
                  <c:v>5.5652799999999996</c:v>
                </c:pt>
                <c:pt idx="441">
                  <c:v>5.5291199999999998</c:v>
                </c:pt>
                <c:pt idx="442">
                  <c:v>5.5211600000000001</c:v>
                </c:pt>
                <c:pt idx="443">
                  <c:v>5.51668</c:v>
                </c:pt>
                <c:pt idx="444">
                  <c:v>5.4792199999999998</c:v>
                </c:pt>
                <c:pt idx="445">
                  <c:v>5.4753499999999997</c:v>
                </c:pt>
                <c:pt idx="446">
                  <c:v>5.4440799999999996</c:v>
                </c:pt>
                <c:pt idx="447">
                  <c:v>5.4326299999999996</c:v>
                </c:pt>
                <c:pt idx="448">
                  <c:v>5.4290599999999998</c:v>
                </c:pt>
                <c:pt idx="449">
                  <c:v>5.4136199999999999</c:v>
                </c:pt>
                <c:pt idx="450">
                  <c:v>5.4099899999999996</c:v>
                </c:pt>
                <c:pt idx="451">
                  <c:v>5.4044699999999999</c:v>
                </c:pt>
                <c:pt idx="452">
                  <c:v>5.4039999999999999</c:v>
                </c:pt>
                <c:pt idx="453">
                  <c:v>5.4019399999999997</c:v>
                </c:pt>
                <c:pt idx="454">
                  <c:v>5.4005200000000002</c:v>
                </c:pt>
                <c:pt idx="455">
                  <c:v>5.3945699999999999</c:v>
                </c:pt>
                <c:pt idx="456">
                  <c:v>5.3726200000000004</c:v>
                </c:pt>
                <c:pt idx="457">
                  <c:v>5.3726000000000003</c:v>
                </c:pt>
                <c:pt idx="458">
                  <c:v>5.36</c:v>
                </c:pt>
                <c:pt idx="459">
                  <c:v>5.35806</c:v>
                </c:pt>
                <c:pt idx="460">
                  <c:v>5.3537100000000004</c:v>
                </c:pt>
                <c:pt idx="461">
                  <c:v>5.31325</c:v>
                </c:pt>
                <c:pt idx="462">
                  <c:v>5.2952000000000004</c:v>
                </c:pt>
                <c:pt idx="463">
                  <c:v>5.2828099999999996</c:v>
                </c:pt>
                <c:pt idx="464">
                  <c:v>5.2495000000000003</c:v>
                </c:pt>
                <c:pt idx="465">
                  <c:v>5.2471800000000002</c:v>
                </c:pt>
                <c:pt idx="466">
                  <c:v>5.24207</c:v>
                </c:pt>
                <c:pt idx="467">
                  <c:v>5.24</c:v>
                </c:pt>
                <c:pt idx="468">
                  <c:v>5.2358700000000002</c:v>
                </c:pt>
                <c:pt idx="469">
                  <c:v>5.2315199999999997</c:v>
                </c:pt>
                <c:pt idx="470">
                  <c:v>5.23</c:v>
                </c:pt>
                <c:pt idx="471">
                  <c:v>5.2297399999999996</c:v>
                </c:pt>
                <c:pt idx="472">
                  <c:v>5.2258899999999997</c:v>
                </c:pt>
                <c:pt idx="473">
                  <c:v>5.21401</c:v>
                </c:pt>
                <c:pt idx="474">
                  <c:v>5.21</c:v>
                </c:pt>
                <c:pt idx="475">
                  <c:v>5.2013199999999999</c:v>
                </c:pt>
                <c:pt idx="476">
                  <c:v>5.1993099999999997</c:v>
                </c:pt>
                <c:pt idx="477">
                  <c:v>5.1785300000000003</c:v>
                </c:pt>
                <c:pt idx="478">
                  <c:v>5.1708299999999996</c:v>
                </c:pt>
                <c:pt idx="479">
                  <c:v>5.1598100000000002</c:v>
                </c:pt>
                <c:pt idx="480">
                  <c:v>5.1481300000000001</c:v>
                </c:pt>
                <c:pt idx="481">
                  <c:v>5.14771</c:v>
                </c:pt>
                <c:pt idx="482">
                  <c:v>5.1448400000000003</c:v>
                </c:pt>
                <c:pt idx="483">
                  <c:v>5.1352900000000004</c:v>
                </c:pt>
                <c:pt idx="484">
                  <c:v>5.1300800000000004</c:v>
                </c:pt>
                <c:pt idx="485">
                  <c:v>5.1222500000000002</c:v>
                </c:pt>
                <c:pt idx="486">
                  <c:v>5.1207399999999996</c:v>
                </c:pt>
                <c:pt idx="487">
                  <c:v>5.1194899999999999</c:v>
                </c:pt>
                <c:pt idx="488">
                  <c:v>5.1157899999999996</c:v>
                </c:pt>
                <c:pt idx="489">
                  <c:v>5.11029</c:v>
                </c:pt>
                <c:pt idx="490">
                  <c:v>5.1086099999999997</c:v>
                </c:pt>
                <c:pt idx="491">
                  <c:v>5.1072100000000002</c:v>
                </c:pt>
                <c:pt idx="492">
                  <c:v>5.1043200000000004</c:v>
                </c:pt>
                <c:pt idx="493">
                  <c:v>5.1012199999999996</c:v>
                </c:pt>
                <c:pt idx="494">
                  <c:v>5.1006200000000002</c:v>
                </c:pt>
                <c:pt idx="495">
                  <c:v>5.0995600000000003</c:v>
                </c:pt>
                <c:pt idx="496">
                  <c:v>5.0956900000000003</c:v>
                </c:pt>
                <c:pt idx="497">
                  <c:v>5.0907200000000001</c:v>
                </c:pt>
                <c:pt idx="498">
                  <c:v>5.0864799999999999</c:v>
                </c:pt>
                <c:pt idx="499">
                  <c:v>5.0812999999999997</c:v>
                </c:pt>
                <c:pt idx="500">
                  <c:v>5.0788000000000002</c:v>
                </c:pt>
                <c:pt idx="501">
                  <c:v>5.0694900000000001</c:v>
                </c:pt>
                <c:pt idx="502">
                  <c:v>5.069</c:v>
                </c:pt>
                <c:pt idx="503">
                  <c:v>5.0659400000000003</c:v>
                </c:pt>
                <c:pt idx="504">
                  <c:v>5.0658300000000001</c:v>
                </c:pt>
                <c:pt idx="505">
                  <c:v>5.0623899999999997</c:v>
                </c:pt>
                <c:pt idx="506">
                  <c:v>5.0579400000000003</c:v>
                </c:pt>
                <c:pt idx="507">
                  <c:v>5.05281</c:v>
                </c:pt>
                <c:pt idx="508">
                  <c:v>5.0506900000000003</c:v>
                </c:pt>
                <c:pt idx="509">
                  <c:v>5.0506200000000003</c:v>
                </c:pt>
                <c:pt idx="510">
                  <c:v>5.0488999999999997</c:v>
                </c:pt>
                <c:pt idx="511">
                  <c:v>5.04298</c:v>
                </c:pt>
                <c:pt idx="512">
                  <c:v>5.0395200000000004</c:v>
                </c:pt>
                <c:pt idx="513">
                  <c:v>5.0301400000000003</c:v>
                </c:pt>
                <c:pt idx="514">
                  <c:v>5.0217400000000003</c:v>
                </c:pt>
                <c:pt idx="515">
                  <c:v>5.0116100000000001</c:v>
                </c:pt>
                <c:pt idx="516">
                  <c:v>5.0112100000000002</c:v>
                </c:pt>
                <c:pt idx="517">
                  <c:v>5.00746</c:v>
                </c:pt>
                <c:pt idx="518">
                  <c:v>5.0061400000000003</c:v>
                </c:pt>
                <c:pt idx="519">
                  <c:v>5.0043600000000001</c:v>
                </c:pt>
                <c:pt idx="520">
                  <c:v>5.0034099999999997</c:v>
                </c:pt>
                <c:pt idx="521">
                  <c:v>5.0003200000000003</c:v>
                </c:pt>
                <c:pt idx="522">
                  <c:v>5</c:v>
                </c:pt>
                <c:pt idx="523">
                  <c:v>5</c:v>
                </c:pt>
                <c:pt idx="524">
                  <c:v>5</c:v>
                </c:pt>
                <c:pt idx="525">
                  <c:v>5</c:v>
                </c:pt>
                <c:pt idx="526">
                  <c:v>5</c:v>
                </c:pt>
                <c:pt idx="527">
                  <c:v>4.9963800000000003</c:v>
                </c:pt>
                <c:pt idx="528">
                  <c:v>4.9938700000000003</c:v>
                </c:pt>
                <c:pt idx="529">
                  <c:v>4.9936299999999996</c:v>
                </c:pt>
                <c:pt idx="530">
                  <c:v>4.9933300000000003</c:v>
                </c:pt>
                <c:pt idx="531">
                  <c:v>4.9917499999999997</c:v>
                </c:pt>
                <c:pt idx="532">
                  <c:v>4.9911199999999996</c:v>
                </c:pt>
                <c:pt idx="533">
                  <c:v>4.9884899999999996</c:v>
                </c:pt>
                <c:pt idx="534">
                  <c:v>4.9867499999999998</c:v>
                </c:pt>
                <c:pt idx="535">
                  <c:v>4.9865899999999996</c:v>
                </c:pt>
                <c:pt idx="536">
                  <c:v>4.9858500000000001</c:v>
                </c:pt>
                <c:pt idx="537">
                  <c:v>4.9843900000000003</c:v>
                </c:pt>
                <c:pt idx="538">
                  <c:v>4.9803899999999999</c:v>
                </c:pt>
                <c:pt idx="539">
                  <c:v>4.9800000000000004</c:v>
                </c:pt>
                <c:pt idx="540">
                  <c:v>4.97377</c:v>
                </c:pt>
                <c:pt idx="541">
                  <c:v>4.9705300000000001</c:v>
                </c:pt>
                <c:pt idx="542">
                  <c:v>4.97</c:v>
                </c:pt>
                <c:pt idx="543">
                  <c:v>4.97</c:v>
                </c:pt>
                <c:pt idx="544">
                  <c:v>4.9698799999999999</c:v>
                </c:pt>
                <c:pt idx="545">
                  <c:v>4.9675599999999998</c:v>
                </c:pt>
                <c:pt idx="546">
                  <c:v>4.9629300000000001</c:v>
                </c:pt>
                <c:pt idx="547">
                  <c:v>4.9602399999999998</c:v>
                </c:pt>
                <c:pt idx="548">
                  <c:v>4.9595900000000004</c:v>
                </c:pt>
                <c:pt idx="549">
                  <c:v>4.9465199999999996</c:v>
                </c:pt>
                <c:pt idx="550">
                  <c:v>4.9348599999999996</c:v>
                </c:pt>
                <c:pt idx="551">
                  <c:v>4.9346100000000002</c:v>
                </c:pt>
                <c:pt idx="552">
                  <c:v>4.9244500000000002</c:v>
                </c:pt>
                <c:pt idx="553">
                  <c:v>4.9200400000000002</c:v>
                </c:pt>
                <c:pt idx="554">
                  <c:v>4.91256</c:v>
                </c:pt>
                <c:pt idx="555">
                  <c:v>4.8942899999999998</c:v>
                </c:pt>
                <c:pt idx="556">
                  <c:v>4.8930400000000001</c:v>
                </c:pt>
                <c:pt idx="557">
                  <c:v>4.8779500000000002</c:v>
                </c:pt>
                <c:pt idx="558">
                  <c:v>4.8746200000000002</c:v>
                </c:pt>
                <c:pt idx="559">
                  <c:v>4.87</c:v>
                </c:pt>
                <c:pt idx="560">
                  <c:v>4.87</c:v>
                </c:pt>
                <c:pt idx="561">
                  <c:v>4.87</c:v>
                </c:pt>
                <c:pt idx="562">
                  <c:v>4.8615899999999996</c:v>
                </c:pt>
                <c:pt idx="563">
                  <c:v>4.8508800000000001</c:v>
                </c:pt>
                <c:pt idx="564">
                  <c:v>4.8481399999999999</c:v>
                </c:pt>
                <c:pt idx="565">
                  <c:v>4.8406000000000002</c:v>
                </c:pt>
                <c:pt idx="566">
                  <c:v>4.8398599999999998</c:v>
                </c:pt>
                <c:pt idx="567">
                  <c:v>4.8344800000000001</c:v>
                </c:pt>
                <c:pt idx="568">
                  <c:v>4.83</c:v>
                </c:pt>
                <c:pt idx="569">
                  <c:v>4.8232799999999996</c:v>
                </c:pt>
                <c:pt idx="570">
                  <c:v>4.81914</c:v>
                </c:pt>
                <c:pt idx="571">
                  <c:v>4.8127300000000002</c:v>
                </c:pt>
                <c:pt idx="572">
                  <c:v>4.8081899999999997</c:v>
                </c:pt>
                <c:pt idx="573">
                  <c:v>4.7955399999999999</c:v>
                </c:pt>
                <c:pt idx="574">
                  <c:v>4.7722699999999998</c:v>
                </c:pt>
                <c:pt idx="575">
                  <c:v>4.7662100000000001</c:v>
                </c:pt>
                <c:pt idx="576">
                  <c:v>4.7660999999999998</c:v>
                </c:pt>
                <c:pt idx="577">
                  <c:v>4.7601300000000002</c:v>
                </c:pt>
                <c:pt idx="578">
                  <c:v>4.7466699999999999</c:v>
                </c:pt>
                <c:pt idx="579">
                  <c:v>4.7408700000000001</c:v>
                </c:pt>
                <c:pt idx="580">
                  <c:v>4.7373599999999998</c:v>
                </c:pt>
                <c:pt idx="581">
                  <c:v>4.7358500000000001</c:v>
                </c:pt>
                <c:pt idx="582">
                  <c:v>4.7358399999999996</c:v>
                </c:pt>
                <c:pt idx="583">
                  <c:v>4.7167399999999997</c:v>
                </c:pt>
                <c:pt idx="584">
                  <c:v>4.7130700000000001</c:v>
                </c:pt>
                <c:pt idx="585">
                  <c:v>4.7096099999999996</c:v>
                </c:pt>
                <c:pt idx="586">
                  <c:v>4.7042799999999998</c:v>
                </c:pt>
                <c:pt idx="587">
                  <c:v>4.6996700000000002</c:v>
                </c:pt>
                <c:pt idx="588">
                  <c:v>4.6974900000000002</c:v>
                </c:pt>
                <c:pt idx="589">
                  <c:v>4.69618</c:v>
                </c:pt>
                <c:pt idx="590">
                  <c:v>4.68119</c:v>
                </c:pt>
                <c:pt idx="591">
                  <c:v>4.6754800000000003</c:v>
                </c:pt>
                <c:pt idx="592">
                  <c:v>4.67</c:v>
                </c:pt>
                <c:pt idx="593">
                  <c:v>4.63462</c:v>
                </c:pt>
                <c:pt idx="594">
                  <c:v>4.6333599999999997</c:v>
                </c:pt>
                <c:pt idx="595">
                  <c:v>4.57334</c:v>
                </c:pt>
                <c:pt idx="596">
                  <c:v>4.5618699999999999</c:v>
                </c:pt>
                <c:pt idx="597">
                  <c:v>4.5613799999999998</c:v>
                </c:pt>
                <c:pt idx="598">
                  <c:v>4.5599999999999996</c:v>
                </c:pt>
                <c:pt idx="599">
                  <c:v>4.5578200000000004</c:v>
                </c:pt>
                <c:pt idx="600">
                  <c:v>4.5567299999999999</c:v>
                </c:pt>
                <c:pt idx="601">
                  <c:v>4.5526499999999999</c:v>
                </c:pt>
                <c:pt idx="602">
                  <c:v>4.5446299999999997</c:v>
                </c:pt>
                <c:pt idx="603">
                  <c:v>4.5425500000000003</c:v>
                </c:pt>
                <c:pt idx="604">
                  <c:v>4.5313499999999998</c:v>
                </c:pt>
                <c:pt idx="605">
                  <c:v>4.5301900000000002</c:v>
                </c:pt>
                <c:pt idx="606">
                  <c:v>4.5260999999999996</c:v>
                </c:pt>
                <c:pt idx="607">
                  <c:v>4.5250399999999997</c:v>
                </c:pt>
                <c:pt idx="608">
                  <c:v>4.5072700000000001</c:v>
                </c:pt>
                <c:pt idx="609">
                  <c:v>4.5069900000000001</c:v>
                </c:pt>
                <c:pt idx="610">
                  <c:v>4.5023900000000001</c:v>
                </c:pt>
                <c:pt idx="611">
                  <c:v>4.4983500000000003</c:v>
                </c:pt>
                <c:pt idx="612">
                  <c:v>4.4928699999999999</c:v>
                </c:pt>
                <c:pt idx="613">
                  <c:v>4.4911099999999999</c:v>
                </c:pt>
                <c:pt idx="614">
                  <c:v>4.4876399999999999</c:v>
                </c:pt>
                <c:pt idx="615">
                  <c:v>4.4870000000000001</c:v>
                </c:pt>
                <c:pt idx="616">
                  <c:v>4.4812599999999998</c:v>
                </c:pt>
                <c:pt idx="617">
                  <c:v>4.4784100000000002</c:v>
                </c:pt>
                <c:pt idx="618">
                  <c:v>4.4766700000000004</c:v>
                </c:pt>
                <c:pt idx="619">
                  <c:v>4.4738499999999997</c:v>
                </c:pt>
                <c:pt idx="620">
                  <c:v>4.4684400000000002</c:v>
                </c:pt>
                <c:pt idx="621">
                  <c:v>4.4674100000000001</c:v>
                </c:pt>
                <c:pt idx="622">
                  <c:v>4.4664299999999999</c:v>
                </c:pt>
                <c:pt idx="623">
                  <c:v>4.4660299999999999</c:v>
                </c:pt>
                <c:pt idx="624">
                  <c:v>4.4656200000000004</c:v>
                </c:pt>
                <c:pt idx="625">
                  <c:v>4.4570100000000004</c:v>
                </c:pt>
                <c:pt idx="626">
                  <c:v>4.4521699999999997</c:v>
                </c:pt>
                <c:pt idx="627">
                  <c:v>4.4500599999999997</c:v>
                </c:pt>
                <c:pt idx="628">
                  <c:v>4.4497299999999997</c:v>
                </c:pt>
                <c:pt idx="629">
                  <c:v>4.4467499999999998</c:v>
                </c:pt>
                <c:pt idx="630">
                  <c:v>4.43886</c:v>
                </c:pt>
                <c:pt idx="631">
                  <c:v>4.4359900000000003</c:v>
                </c:pt>
                <c:pt idx="632">
                  <c:v>4.4333600000000004</c:v>
                </c:pt>
                <c:pt idx="633">
                  <c:v>4.43323</c:v>
                </c:pt>
                <c:pt idx="634">
                  <c:v>4.4263599999999999</c:v>
                </c:pt>
                <c:pt idx="635">
                  <c:v>4.4263399999999997</c:v>
                </c:pt>
                <c:pt idx="636">
                  <c:v>4.4155499999999996</c:v>
                </c:pt>
                <c:pt idx="637">
                  <c:v>4.4137199999999996</c:v>
                </c:pt>
                <c:pt idx="638">
                  <c:v>4.4058900000000003</c:v>
                </c:pt>
                <c:pt idx="639">
                  <c:v>4.3938499999999996</c:v>
                </c:pt>
                <c:pt idx="640">
                  <c:v>4.3850199999999999</c:v>
                </c:pt>
                <c:pt idx="641">
                  <c:v>4.3562000000000003</c:v>
                </c:pt>
                <c:pt idx="642">
                  <c:v>4.3499999999999996</c:v>
                </c:pt>
                <c:pt idx="643">
                  <c:v>4.3163</c:v>
                </c:pt>
                <c:pt idx="644">
                  <c:v>4.3021599999999998</c:v>
                </c:pt>
                <c:pt idx="645">
                  <c:v>4.2961099999999997</c:v>
                </c:pt>
                <c:pt idx="646">
                  <c:v>4.28383</c:v>
                </c:pt>
                <c:pt idx="647">
                  <c:v>4.2608499999999996</c:v>
                </c:pt>
                <c:pt idx="648">
                  <c:v>4.2429699999999997</c:v>
                </c:pt>
                <c:pt idx="649">
                  <c:v>4.1538500000000003</c:v>
                </c:pt>
                <c:pt idx="650">
                  <c:v>4.0868200000000003</c:v>
                </c:pt>
                <c:pt idx="651">
                  <c:v>4.0055699999999996</c:v>
                </c:pt>
                <c:pt idx="652">
                  <c:v>3.98936</c:v>
                </c:pt>
                <c:pt idx="653">
                  <c:v>3.74871</c:v>
                </c:pt>
                <c:pt idx="654">
                  <c:v>3.72235</c:v>
                </c:pt>
                <c:pt idx="655">
                  <c:v>3.6701000000000001</c:v>
                </c:pt>
                <c:pt idx="656">
                  <c:v>3.6099800000000002</c:v>
                </c:pt>
                <c:pt idx="657">
                  <c:v>3.51492</c:v>
                </c:pt>
                <c:pt idx="658">
                  <c:v>3.42</c:v>
                </c:pt>
                <c:pt idx="659">
                  <c:v>3.3816299999999999</c:v>
                </c:pt>
                <c:pt idx="660">
                  <c:v>3.2079200000000001</c:v>
                </c:pt>
                <c:pt idx="661">
                  <c:v>3.1707000000000001</c:v>
                </c:pt>
                <c:pt idx="662">
                  <c:v>3.0272999999999999</c:v>
                </c:pt>
                <c:pt idx="663">
                  <c:v>3.0259200000000002</c:v>
                </c:pt>
                <c:pt idx="664">
                  <c:v>2.9966300000000001</c:v>
                </c:pt>
                <c:pt idx="665">
                  <c:v>2.8930199999999999</c:v>
                </c:pt>
                <c:pt idx="666">
                  <c:v>2.84517</c:v>
                </c:pt>
                <c:pt idx="667">
                  <c:v>2.82741</c:v>
                </c:pt>
                <c:pt idx="668">
                  <c:v>2.8097300000000001</c:v>
                </c:pt>
                <c:pt idx="669">
                  <c:v>2.7951199999999998</c:v>
                </c:pt>
                <c:pt idx="670">
                  <c:v>2.7224599999999999</c:v>
                </c:pt>
                <c:pt idx="671">
                  <c:v>2.7065700000000001</c:v>
                </c:pt>
                <c:pt idx="672">
                  <c:v>2.7</c:v>
                </c:pt>
                <c:pt idx="673">
                  <c:v>2.7</c:v>
                </c:pt>
                <c:pt idx="674">
                  <c:v>2.5896499999999998</c:v>
                </c:pt>
                <c:pt idx="675">
                  <c:v>2.3069999999999999</c:v>
                </c:pt>
                <c:pt idx="676">
                  <c:v>2.1611500000000001</c:v>
                </c:pt>
                <c:pt idx="677">
                  <c:v>2.0752799999999998</c:v>
                </c:pt>
                <c:pt idx="678">
                  <c:v>1.88642</c:v>
                </c:pt>
                <c:pt idx="679">
                  <c:v>1.7910900000000001</c:v>
                </c:pt>
                <c:pt idx="680">
                  <c:v>1.7786299999999999</c:v>
                </c:pt>
                <c:pt idx="681">
                  <c:v>1.75048</c:v>
                </c:pt>
                <c:pt idx="682">
                  <c:v>1.7277499999999999</c:v>
                </c:pt>
                <c:pt idx="683">
                  <c:v>1.7252700000000001</c:v>
                </c:pt>
                <c:pt idx="684">
                  <c:v>1.6288499999999999</c:v>
                </c:pt>
                <c:pt idx="685">
                  <c:v>1.6053200000000001</c:v>
                </c:pt>
                <c:pt idx="686">
                  <c:v>1.5456700000000001</c:v>
                </c:pt>
                <c:pt idx="687">
                  <c:v>1.47068</c:v>
                </c:pt>
                <c:pt idx="688">
                  <c:v>1.1386499999999999</c:v>
                </c:pt>
              </c:numCache>
            </c:numRef>
          </c:xVal>
          <c:yVal>
            <c:numRef>
              <c:f>'Bike Ride History'!$E$2:$E$690</c:f>
              <c:numCache>
                <c:formatCode>0</c:formatCode>
                <c:ptCount val="689"/>
                <c:pt idx="0">
                  <c:v>159.65</c:v>
                </c:pt>
                <c:pt idx="1">
                  <c:v>153.43333333333334</c:v>
                </c:pt>
                <c:pt idx="2">
                  <c:v>147.81666666666666</c:v>
                </c:pt>
                <c:pt idx="3">
                  <c:v>147.08333333333334</c:v>
                </c:pt>
                <c:pt idx="4">
                  <c:v>142.75</c:v>
                </c:pt>
                <c:pt idx="5">
                  <c:v>138.36666666666667</c:v>
                </c:pt>
                <c:pt idx="6">
                  <c:v>147.21666666666667</c:v>
                </c:pt>
                <c:pt idx="7">
                  <c:v>137.76666666666668</c:v>
                </c:pt>
                <c:pt idx="8">
                  <c:v>194.91666666666666</c:v>
                </c:pt>
                <c:pt idx="9">
                  <c:v>126.45</c:v>
                </c:pt>
                <c:pt idx="10">
                  <c:v>113.16666666666667</c:v>
                </c:pt>
                <c:pt idx="11">
                  <c:v>142.61666666666667</c:v>
                </c:pt>
                <c:pt idx="12">
                  <c:v>139.33333333333334</c:v>
                </c:pt>
                <c:pt idx="13">
                  <c:v>117.91666666666667</c:v>
                </c:pt>
                <c:pt idx="14">
                  <c:v>140.91666666666666</c:v>
                </c:pt>
                <c:pt idx="15">
                  <c:v>173.76666666666668</c:v>
                </c:pt>
                <c:pt idx="16">
                  <c:v>94.666666666666671</c:v>
                </c:pt>
                <c:pt idx="17">
                  <c:v>211.36666666666667</c:v>
                </c:pt>
                <c:pt idx="18">
                  <c:v>135.68333333333334</c:v>
                </c:pt>
                <c:pt idx="19">
                  <c:v>168.76666666666668</c:v>
                </c:pt>
                <c:pt idx="20">
                  <c:v>161.91666666666666</c:v>
                </c:pt>
                <c:pt idx="21">
                  <c:v>109.03333333333333</c:v>
                </c:pt>
                <c:pt idx="22">
                  <c:v>94.683333333333337</c:v>
                </c:pt>
                <c:pt idx="23">
                  <c:v>82.266666666666666</c:v>
                </c:pt>
                <c:pt idx="24">
                  <c:v>103.26666666666667</c:v>
                </c:pt>
                <c:pt idx="25">
                  <c:v>110.25</c:v>
                </c:pt>
                <c:pt idx="26">
                  <c:v>105.45</c:v>
                </c:pt>
                <c:pt idx="27">
                  <c:v>93.333333333333329</c:v>
                </c:pt>
                <c:pt idx="28">
                  <c:v>107.8</c:v>
                </c:pt>
                <c:pt idx="29">
                  <c:v>144.13333333333333</c:v>
                </c:pt>
                <c:pt idx="30">
                  <c:v>113.2</c:v>
                </c:pt>
                <c:pt idx="31">
                  <c:v>78.833333333333329</c:v>
                </c:pt>
                <c:pt idx="32">
                  <c:v>105.76666666666667</c:v>
                </c:pt>
                <c:pt idx="33">
                  <c:v>81.016666666666666</c:v>
                </c:pt>
                <c:pt idx="34">
                  <c:v>127.85</c:v>
                </c:pt>
                <c:pt idx="35">
                  <c:v>121.06666666666666</c:v>
                </c:pt>
                <c:pt idx="36">
                  <c:v>153.94999999999999</c:v>
                </c:pt>
                <c:pt idx="37">
                  <c:v>85.13333333333334</c:v>
                </c:pt>
                <c:pt idx="38">
                  <c:v>75.5</c:v>
                </c:pt>
                <c:pt idx="39">
                  <c:v>87.266666666666666</c:v>
                </c:pt>
                <c:pt idx="40">
                  <c:v>115.61666666666666</c:v>
                </c:pt>
                <c:pt idx="41">
                  <c:v>102.31666666666666</c:v>
                </c:pt>
                <c:pt idx="42">
                  <c:v>109.2</c:v>
                </c:pt>
                <c:pt idx="43">
                  <c:v>87.88333333333334</c:v>
                </c:pt>
                <c:pt idx="44">
                  <c:v>74.816666666666663</c:v>
                </c:pt>
                <c:pt idx="45">
                  <c:v>87.61666666666666</c:v>
                </c:pt>
                <c:pt idx="46">
                  <c:v>71.933333333333337</c:v>
                </c:pt>
                <c:pt idx="47">
                  <c:v>101.15</c:v>
                </c:pt>
                <c:pt idx="48">
                  <c:v>80</c:v>
                </c:pt>
                <c:pt idx="49">
                  <c:v>71.083333333333329</c:v>
                </c:pt>
                <c:pt idx="50">
                  <c:v>103.13333333333334</c:v>
                </c:pt>
                <c:pt idx="51">
                  <c:v>86.333333333333329</c:v>
                </c:pt>
                <c:pt idx="52">
                  <c:v>68.099999999999994</c:v>
                </c:pt>
                <c:pt idx="53">
                  <c:v>106.6</c:v>
                </c:pt>
                <c:pt idx="54">
                  <c:v>83.983333333333334</c:v>
                </c:pt>
                <c:pt idx="55">
                  <c:v>66.733333333333334</c:v>
                </c:pt>
                <c:pt idx="56">
                  <c:v>70.783333333333331</c:v>
                </c:pt>
                <c:pt idx="57">
                  <c:v>66.266666666666666</c:v>
                </c:pt>
                <c:pt idx="58">
                  <c:v>65.416666666666671</c:v>
                </c:pt>
                <c:pt idx="59">
                  <c:v>107.31666666666666</c:v>
                </c:pt>
                <c:pt idx="60">
                  <c:v>81</c:v>
                </c:pt>
                <c:pt idx="61">
                  <c:v>66.099999999999994</c:v>
                </c:pt>
                <c:pt idx="62">
                  <c:v>64.533333333333331</c:v>
                </c:pt>
                <c:pt idx="63">
                  <c:v>106.65</c:v>
                </c:pt>
                <c:pt idx="64">
                  <c:v>103.2</c:v>
                </c:pt>
                <c:pt idx="65">
                  <c:v>70.683333333333337</c:v>
                </c:pt>
                <c:pt idx="66">
                  <c:v>62.716666666666669</c:v>
                </c:pt>
                <c:pt idx="67">
                  <c:v>72.516666666666666</c:v>
                </c:pt>
                <c:pt idx="68">
                  <c:v>155.94999999999999</c:v>
                </c:pt>
                <c:pt idx="69">
                  <c:v>117.58333333333333</c:v>
                </c:pt>
                <c:pt idx="70">
                  <c:v>101.28333333333333</c:v>
                </c:pt>
                <c:pt idx="71">
                  <c:v>82.05</c:v>
                </c:pt>
                <c:pt idx="72">
                  <c:v>65.38333333333334</c:v>
                </c:pt>
                <c:pt idx="73">
                  <c:v>71.216666666666669</c:v>
                </c:pt>
                <c:pt idx="74">
                  <c:v>90.316666666666663</c:v>
                </c:pt>
                <c:pt idx="75">
                  <c:v>65.983333333333334</c:v>
                </c:pt>
                <c:pt idx="76">
                  <c:v>169.56666666666666</c:v>
                </c:pt>
                <c:pt idx="77">
                  <c:v>69.416666666666671</c:v>
                </c:pt>
                <c:pt idx="78">
                  <c:v>107.4</c:v>
                </c:pt>
                <c:pt idx="79">
                  <c:v>109.55</c:v>
                </c:pt>
                <c:pt idx="80">
                  <c:v>71.966666666666669</c:v>
                </c:pt>
                <c:pt idx="81">
                  <c:v>102.41666666666667</c:v>
                </c:pt>
                <c:pt idx="82">
                  <c:v>100.31666666666666</c:v>
                </c:pt>
                <c:pt idx="83">
                  <c:v>71.599999999999994</c:v>
                </c:pt>
                <c:pt idx="84">
                  <c:v>80.166666666666671</c:v>
                </c:pt>
                <c:pt idx="85">
                  <c:v>64.55</c:v>
                </c:pt>
                <c:pt idx="86">
                  <c:v>61.45</c:v>
                </c:pt>
                <c:pt idx="87">
                  <c:v>88.666666666666671</c:v>
                </c:pt>
                <c:pt idx="88">
                  <c:v>70.783333333333331</c:v>
                </c:pt>
                <c:pt idx="89">
                  <c:v>81.150000000000006</c:v>
                </c:pt>
                <c:pt idx="90">
                  <c:v>58.283333333333331</c:v>
                </c:pt>
                <c:pt idx="91">
                  <c:v>56.033333333333331</c:v>
                </c:pt>
                <c:pt idx="92">
                  <c:v>57.55</c:v>
                </c:pt>
                <c:pt idx="93">
                  <c:v>58.583333333333336</c:v>
                </c:pt>
                <c:pt idx="94">
                  <c:v>93.766666666666666</c:v>
                </c:pt>
                <c:pt idx="95">
                  <c:v>66.900000000000006</c:v>
                </c:pt>
                <c:pt idx="96">
                  <c:v>55.833333333333336</c:v>
                </c:pt>
                <c:pt idx="97">
                  <c:v>98.333333333333329</c:v>
                </c:pt>
                <c:pt idx="98">
                  <c:v>71.3</c:v>
                </c:pt>
                <c:pt idx="99">
                  <c:v>101.25</c:v>
                </c:pt>
                <c:pt idx="100">
                  <c:v>69.483333333333334</c:v>
                </c:pt>
                <c:pt idx="101">
                  <c:v>124.76666666666667</c:v>
                </c:pt>
                <c:pt idx="102">
                  <c:v>69.983333333333334</c:v>
                </c:pt>
                <c:pt idx="103">
                  <c:v>83.85</c:v>
                </c:pt>
                <c:pt idx="104">
                  <c:v>110.68333333333334</c:v>
                </c:pt>
                <c:pt idx="105">
                  <c:v>64.916666666666671</c:v>
                </c:pt>
                <c:pt idx="106">
                  <c:v>63.833333333333336</c:v>
                </c:pt>
                <c:pt idx="107">
                  <c:v>63.833333333333336</c:v>
                </c:pt>
                <c:pt idx="108">
                  <c:v>93.566666666666663</c:v>
                </c:pt>
                <c:pt idx="109">
                  <c:v>60.15</c:v>
                </c:pt>
                <c:pt idx="110">
                  <c:v>120</c:v>
                </c:pt>
                <c:pt idx="111">
                  <c:v>63.75</c:v>
                </c:pt>
                <c:pt idx="112">
                  <c:v>63.083333333333336</c:v>
                </c:pt>
                <c:pt idx="113">
                  <c:v>60</c:v>
                </c:pt>
                <c:pt idx="114">
                  <c:v>71.333333333333329</c:v>
                </c:pt>
                <c:pt idx="115">
                  <c:v>65.266666666666666</c:v>
                </c:pt>
                <c:pt idx="116">
                  <c:v>72.216666666666669</c:v>
                </c:pt>
                <c:pt idx="117">
                  <c:v>62.166666666666664</c:v>
                </c:pt>
                <c:pt idx="118">
                  <c:v>75.266666666666666</c:v>
                </c:pt>
                <c:pt idx="119">
                  <c:v>82.316666666666663</c:v>
                </c:pt>
                <c:pt idx="120">
                  <c:v>60.9</c:v>
                </c:pt>
                <c:pt idx="121">
                  <c:v>65.45</c:v>
                </c:pt>
                <c:pt idx="122">
                  <c:v>61.233333333333334</c:v>
                </c:pt>
                <c:pt idx="123">
                  <c:v>61.2</c:v>
                </c:pt>
                <c:pt idx="124">
                  <c:v>70.016666666666666</c:v>
                </c:pt>
                <c:pt idx="125">
                  <c:v>70.05</c:v>
                </c:pt>
                <c:pt idx="126">
                  <c:v>70.900000000000006</c:v>
                </c:pt>
                <c:pt idx="127">
                  <c:v>59.5</c:v>
                </c:pt>
                <c:pt idx="128">
                  <c:v>59.5</c:v>
                </c:pt>
                <c:pt idx="129">
                  <c:v>49.983333333333334</c:v>
                </c:pt>
                <c:pt idx="130">
                  <c:v>62.116666666666667</c:v>
                </c:pt>
                <c:pt idx="131">
                  <c:v>105</c:v>
                </c:pt>
                <c:pt idx="132">
                  <c:v>56.7</c:v>
                </c:pt>
                <c:pt idx="133">
                  <c:v>60.75</c:v>
                </c:pt>
                <c:pt idx="134">
                  <c:v>59.666666666666664</c:v>
                </c:pt>
                <c:pt idx="135">
                  <c:v>66.083333333333329</c:v>
                </c:pt>
                <c:pt idx="136">
                  <c:v>63.866666666666667</c:v>
                </c:pt>
                <c:pt idx="137">
                  <c:v>57.033333333333331</c:v>
                </c:pt>
                <c:pt idx="138">
                  <c:v>66.13333333333334</c:v>
                </c:pt>
                <c:pt idx="139">
                  <c:v>64.2</c:v>
                </c:pt>
                <c:pt idx="140">
                  <c:v>59.733333333333334</c:v>
                </c:pt>
                <c:pt idx="141">
                  <c:v>53.366666666666667</c:v>
                </c:pt>
                <c:pt idx="142">
                  <c:v>62.25</c:v>
                </c:pt>
                <c:pt idx="143">
                  <c:v>70.466666666666669</c:v>
                </c:pt>
                <c:pt idx="144">
                  <c:v>63.333333333333336</c:v>
                </c:pt>
                <c:pt idx="145">
                  <c:v>61.6</c:v>
                </c:pt>
                <c:pt idx="146">
                  <c:v>61.93333333333333</c:v>
                </c:pt>
                <c:pt idx="147">
                  <c:v>66.2</c:v>
                </c:pt>
                <c:pt idx="148">
                  <c:v>65.033333333333331</c:v>
                </c:pt>
                <c:pt idx="149">
                  <c:v>56.81666666666667</c:v>
                </c:pt>
                <c:pt idx="150">
                  <c:v>63.033333333333331</c:v>
                </c:pt>
                <c:pt idx="151">
                  <c:v>60.133333333333333</c:v>
                </c:pt>
                <c:pt idx="152">
                  <c:v>59.383333333333333</c:v>
                </c:pt>
                <c:pt idx="153">
                  <c:v>61.55</c:v>
                </c:pt>
                <c:pt idx="154">
                  <c:v>64.183333333333337</c:v>
                </c:pt>
                <c:pt idx="155">
                  <c:v>63.383333333333333</c:v>
                </c:pt>
                <c:pt idx="156">
                  <c:v>58.6</c:v>
                </c:pt>
                <c:pt idx="157">
                  <c:v>59.65</c:v>
                </c:pt>
                <c:pt idx="158">
                  <c:v>57.283333333333331</c:v>
                </c:pt>
                <c:pt idx="159">
                  <c:v>61.466666666666669</c:v>
                </c:pt>
                <c:pt idx="160">
                  <c:v>63.5</c:v>
                </c:pt>
                <c:pt idx="161">
                  <c:v>64.5</c:v>
                </c:pt>
                <c:pt idx="162">
                  <c:v>105.2</c:v>
                </c:pt>
                <c:pt idx="163">
                  <c:v>63.616666666666667</c:v>
                </c:pt>
                <c:pt idx="164">
                  <c:v>95.86666666666666</c:v>
                </c:pt>
                <c:pt idx="165">
                  <c:v>105</c:v>
                </c:pt>
                <c:pt idx="166">
                  <c:v>62.483333333333334</c:v>
                </c:pt>
                <c:pt idx="167">
                  <c:v>48.516666666666666</c:v>
                </c:pt>
                <c:pt idx="168">
                  <c:v>68.916666666666671</c:v>
                </c:pt>
                <c:pt idx="169">
                  <c:v>55.15</c:v>
                </c:pt>
                <c:pt idx="170">
                  <c:v>61.966666666666669</c:v>
                </c:pt>
                <c:pt idx="171">
                  <c:v>56.5</c:v>
                </c:pt>
                <c:pt idx="172">
                  <c:v>64.8</c:v>
                </c:pt>
                <c:pt idx="173">
                  <c:v>60.666666666666664</c:v>
                </c:pt>
                <c:pt idx="174">
                  <c:v>86.88333333333334</c:v>
                </c:pt>
                <c:pt idx="175">
                  <c:v>69.283333333333331</c:v>
                </c:pt>
                <c:pt idx="176">
                  <c:v>60.666666666666664</c:v>
                </c:pt>
                <c:pt idx="177">
                  <c:v>59.43333333333333</c:v>
                </c:pt>
                <c:pt idx="178">
                  <c:v>51.233333333333334</c:v>
                </c:pt>
                <c:pt idx="179">
                  <c:v>68.333333333333329</c:v>
                </c:pt>
                <c:pt idx="180">
                  <c:v>55</c:v>
                </c:pt>
                <c:pt idx="181">
                  <c:v>54.2</c:v>
                </c:pt>
                <c:pt idx="182">
                  <c:v>63.366666666666667</c:v>
                </c:pt>
                <c:pt idx="183">
                  <c:v>98.033333333333331</c:v>
                </c:pt>
                <c:pt idx="184">
                  <c:v>59.533333333333331</c:v>
                </c:pt>
                <c:pt idx="185">
                  <c:v>58.533333333333331</c:v>
                </c:pt>
                <c:pt idx="186">
                  <c:v>57.383333333333333</c:v>
                </c:pt>
                <c:pt idx="187">
                  <c:v>58.81666666666667</c:v>
                </c:pt>
                <c:pt idx="188">
                  <c:v>60.31666666666667</c:v>
                </c:pt>
                <c:pt idx="189">
                  <c:v>65.25</c:v>
                </c:pt>
                <c:pt idx="190">
                  <c:v>59.166666666666664</c:v>
                </c:pt>
                <c:pt idx="191">
                  <c:v>54.5</c:v>
                </c:pt>
                <c:pt idx="192">
                  <c:v>61.55</c:v>
                </c:pt>
                <c:pt idx="193">
                  <c:v>64.63333333333334</c:v>
                </c:pt>
                <c:pt idx="194">
                  <c:v>47.133333333333333</c:v>
                </c:pt>
                <c:pt idx="195">
                  <c:v>58.3</c:v>
                </c:pt>
                <c:pt idx="196">
                  <c:v>51.716666666666669</c:v>
                </c:pt>
                <c:pt idx="197">
                  <c:v>83.1</c:v>
                </c:pt>
                <c:pt idx="198">
                  <c:v>60</c:v>
                </c:pt>
                <c:pt idx="199">
                  <c:v>83.13333333333334</c:v>
                </c:pt>
                <c:pt idx="200">
                  <c:v>78.716666666666669</c:v>
                </c:pt>
                <c:pt idx="201">
                  <c:v>57.966666666666669</c:v>
                </c:pt>
                <c:pt idx="202">
                  <c:v>53.233333333333334</c:v>
                </c:pt>
                <c:pt idx="203">
                  <c:v>77.783333333333331</c:v>
                </c:pt>
                <c:pt idx="204">
                  <c:v>49.93333333333333</c:v>
                </c:pt>
                <c:pt idx="205">
                  <c:v>58.81666666666667</c:v>
                </c:pt>
                <c:pt idx="206">
                  <c:v>52.81666666666667</c:v>
                </c:pt>
                <c:pt idx="207">
                  <c:v>59.016666666666666</c:v>
                </c:pt>
                <c:pt idx="208">
                  <c:v>61.2</c:v>
                </c:pt>
                <c:pt idx="209">
                  <c:v>69.583333333333329</c:v>
                </c:pt>
                <c:pt idx="210">
                  <c:v>62.55</c:v>
                </c:pt>
                <c:pt idx="211">
                  <c:v>66.7</c:v>
                </c:pt>
                <c:pt idx="212">
                  <c:v>53.8</c:v>
                </c:pt>
                <c:pt idx="213">
                  <c:v>60.5</c:v>
                </c:pt>
                <c:pt idx="214">
                  <c:v>52.766666666666666</c:v>
                </c:pt>
                <c:pt idx="215">
                  <c:v>58.666666666666664</c:v>
                </c:pt>
                <c:pt idx="216">
                  <c:v>69.25</c:v>
                </c:pt>
                <c:pt idx="217">
                  <c:v>66.283333333333331</c:v>
                </c:pt>
                <c:pt idx="218">
                  <c:v>53.4</c:v>
                </c:pt>
                <c:pt idx="219">
                  <c:v>96.216666666666669</c:v>
                </c:pt>
                <c:pt idx="220">
                  <c:v>119.43333333333334</c:v>
                </c:pt>
                <c:pt idx="221">
                  <c:v>68.416666666666671</c:v>
                </c:pt>
                <c:pt idx="222">
                  <c:v>51.7</c:v>
                </c:pt>
                <c:pt idx="223">
                  <c:v>47.25</c:v>
                </c:pt>
                <c:pt idx="224">
                  <c:v>51.31666666666667</c:v>
                </c:pt>
                <c:pt idx="225">
                  <c:v>58.266666666666666</c:v>
                </c:pt>
                <c:pt idx="226">
                  <c:v>55.216666666666669</c:v>
                </c:pt>
                <c:pt idx="227">
                  <c:v>54.85</c:v>
                </c:pt>
                <c:pt idx="228">
                  <c:v>56.083333333333336</c:v>
                </c:pt>
                <c:pt idx="229">
                  <c:v>83.283333333333331</c:v>
                </c:pt>
                <c:pt idx="230">
                  <c:v>50.55</c:v>
                </c:pt>
                <c:pt idx="231">
                  <c:v>38.366666666666667</c:v>
                </c:pt>
                <c:pt idx="232">
                  <c:v>54.916666666666664</c:v>
                </c:pt>
                <c:pt idx="233">
                  <c:v>54.8</c:v>
                </c:pt>
                <c:pt idx="234">
                  <c:v>63.416666666666664</c:v>
                </c:pt>
                <c:pt idx="235">
                  <c:v>54.916666666666664</c:v>
                </c:pt>
                <c:pt idx="236">
                  <c:v>49.633333333333333</c:v>
                </c:pt>
                <c:pt idx="237">
                  <c:v>114.46666666666667</c:v>
                </c:pt>
                <c:pt idx="238">
                  <c:v>76.216666666666669</c:v>
                </c:pt>
                <c:pt idx="239">
                  <c:v>48.983333333333334</c:v>
                </c:pt>
                <c:pt idx="240">
                  <c:v>48.983333333333334</c:v>
                </c:pt>
                <c:pt idx="241">
                  <c:v>55.7</c:v>
                </c:pt>
                <c:pt idx="242">
                  <c:v>47.55</c:v>
                </c:pt>
                <c:pt idx="243">
                  <c:v>53.533333333333331</c:v>
                </c:pt>
                <c:pt idx="244">
                  <c:v>63.716666666666669</c:v>
                </c:pt>
                <c:pt idx="245">
                  <c:v>59.483333333333334</c:v>
                </c:pt>
                <c:pt idx="246">
                  <c:v>64.55</c:v>
                </c:pt>
                <c:pt idx="247">
                  <c:v>52.6</c:v>
                </c:pt>
                <c:pt idx="248">
                  <c:v>70.683333333333337</c:v>
                </c:pt>
                <c:pt idx="249">
                  <c:v>39.233333333333334</c:v>
                </c:pt>
                <c:pt idx="250">
                  <c:v>74.083333333333329</c:v>
                </c:pt>
                <c:pt idx="251">
                  <c:v>59.06666666666667</c:v>
                </c:pt>
                <c:pt idx="252">
                  <c:v>39.116666666666667</c:v>
                </c:pt>
                <c:pt idx="253">
                  <c:v>58.616666666666667</c:v>
                </c:pt>
                <c:pt idx="254">
                  <c:v>55.833333333333336</c:v>
                </c:pt>
                <c:pt idx="255">
                  <c:v>39.833333333333336</c:v>
                </c:pt>
                <c:pt idx="256">
                  <c:v>57.18333333333333</c:v>
                </c:pt>
                <c:pt idx="257">
                  <c:v>55.216666666666669</c:v>
                </c:pt>
                <c:pt idx="258">
                  <c:v>51.233333333333334</c:v>
                </c:pt>
                <c:pt idx="259">
                  <c:v>55.4</c:v>
                </c:pt>
                <c:pt idx="260">
                  <c:v>47.733333333333334</c:v>
                </c:pt>
                <c:pt idx="261">
                  <c:v>58.383333333333333</c:v>
                </c:pt>
                <c:pt idx="262">
                  <c:v>58.533333333333331</c:v>
                </c:pt>
                <c:pt idx="263">
                  <c:v>46.333333333333336</c:v>
                </c:pt>
                <c:pt idx="264">
                  <c:v>68.466666666666669</c:v>
                </c:pt>
                <c:pt idx="265">
                  <c:v>50.466666666666669</c:v>
                </c:pt>
                <c:pt idx="266">
                  <c:v>49.466666666666669</c:v>
                </c:pt>
                <c:pt idx="267">
                  <c:v>77.75</c:v>
                </c:pt>
                <c:pt idx="268">
                  <c:v>48.416666666666664</c:v>
                </c:pt>
                <c:pt idx="269">
                  <c:v>46.95</c:v>
                </c:pt>
                <c:pt idx="270">
                  <c:v>59.93333333333333</c:v>
                </c:pt>
                <c:pt idx="271">
                  <c:v>38.733333333333334</c:v>
                </c:pt>
                <c:pt idx="272">
                  <c:v>51.8</c:v>
                </c:pt>
                <c:pt idx="273">
                  <c:v>46.95</c:v>
                </c:pt>
                <c:pt idx="274">
                  <c:v>49.966666666666669</c:v>
                </c:pt>
                <c:pt idx="275">
                  <c:v>55.483333333333334</c:v>
                </c:pt>
                <c:pt idx="276">
                  <c:v>62.55</c:v>
                </c:pt>
                <c:pt idx="277">
                  <c:v>47.483333333333334</c:v>
                </c:pt>
                <c:pt idx="278">
                  <c:v>71.3</c:v>
                </c:pt>
                <c:pt idx="279">
                  <c:v>36.533333333333331</c:v>
                </c:pt>
                <c:pt idx="280">
                  <c:v>77.183333333333337</c:v>
                </c:pt>
                <c:pt idx="281">
                  <c:v>48.666666666666664</c:v>
                </c:pt>
                <c:pt idx="282">
                  <c:v>65.233333333333334</c:v>
                </c:pt>
                <c:pt idx="283">
                  <c:v>58.233333333333334</c:v>
                </c:pt>
                <c:pt idx="284">
                  <c:v>44.266666666666666</c:v>
                </c:pt>
                <c:pt idx="285">
                  <c:v>71.63333333333334</c:v>
                </c:pt>
                <c:pt idx="286">
                  <c:v>51.65</c:v>
                </c:pt>
                <c:pt idx="287">
                  <c:v>44.3</c:v>
                </c:pt>
                <c:pt idx="288">
                  <c:v>43.616666666666667</c:v>
                </c:pt>
                <c:pt idx="289">
                  <c:v>48.8</c:v>
                </c:pt>
                <c:pt idx="290">
                  <c:v>48.1</c:v>
                </c:pt>
                <c:pt idx="291">
                  <c:v>86.63333333333334</c:v>
                </c:pt>
                <c:pt idx="292">
                  <c:v>43.15</c:v>
                </c:pt>
                <c:pt idx="293">
                  <c:v>57.56666666666667</c:v>
                </c:pt>
                <c:pt idx="294">
                  <c:v>48.85</c:v>
                </c:pt>
                <c:pt idx="295">
                  <c:v>78.900000000000006</c:v>
                </c:pt>
                <c:pt idx="296">
                  <c:v>51.216666666666669</c:v>
                </c:pt>
                <c:pt idx="297">
                  <c:v>65.099999999999994</c:v>
                </c:pt>
                <c:pt idx="298">
                  <c:v>63.1</c:v>
                </c:pt>
                <c:pt idx="299">
                  <c:v>46.216666666666669</c:v>
                </c:pt>
                <c:pt idx="300">
                  <c:v>60.833333333333336</c:v>
                </c:pt>
                <c:pt idx="301">
                  <c:v>40.383333333333333</c:v>
                </c:pt>
                <c:pt idx="302">
                  <c:v>38.416666666666664</c:v>
                </c:pt>
                <c:pt idx="303">
                  <c:v>64.2</c:v>
                </c:pt>
                <c:pt idx="304">
                  <c:v>48.6</c:v>
                </c:pt>
                <c:pt idx="305">
                  <c:v>47.716666666666669</c:v>
                </c:pt>
                <c:pt idx="306">
                  <c:v>75.099999999999994</c:v>
                </c:pt>
                <c:pt idx="307">
                  <c:v>61.466666666666669</c:v>
                </c:pt>
                <c:pt idx="308">
                  <c:v>68</c:v>
                </c:pt>
                <c:pt idx="309">
                  <c:v>38.383333333333333</c:v>
                </c:pt>
                <c:pt idx="310">
                  <c:v>55.166666666666664</c:v>
                </c:pt>
                <c:pt idx="311">
                  <c:v>42.81666666666667</c:v>
                </c:pt>
                <c:pt idx="312">
                  <c:v>42.633333333333333</c:v>
                </c:pt>
                <c:pt idx="313">
                  <c:v>40.799999999999997</c:v>
                </c:pt>
                <c:pt idx="314">
                  <c:v>46.083333333333336</c:v>
                </c:pt>
                <c:pt idx="315">
                  <c:v>44.216666666666669</c:v>
                </c:pt>
                <c:pt idx="316">
                  <c:v>52.733333333333334</c:v>
                </c:pt>
                <c:pt idx="317">
                  <c:v>53.15</c:v>
                </c:pt>
                <c:pt idx="318">
                  <c:v>62.45</c:v>
                </c:pt>
                <c:pt idx="319">
                  <c:v>50.05</c:v>
                </c:pt>
                <c:pt idx="320">
                  <c:v>45.866666666666667</c:v>
                </c:pt>
                <c:pt idx="321">
                  <c:v>60.216666666666669</c:v>
                </c:pt>
                <c:pt idx="322">
                  <c:v>31.016666666666666</c:v>
                </c:pt>
                <c:pt idx="323">
                  <c:v>42.68333333333333</c:v>
                </c:pt>
                <c:pt idx="324">
                  <c:v>39.616666666666667</c:v>
                </c:pt>
                <c:pt idx="325">
                  <c:v>40.049999999999997</c:v>
                </c:pt>
                <c:pt idx="326">
                  <c:v>46.3</c:v>
                </c:pt>
                <c:pt idx="327">
                  <c:v>59.35</c:v>
                </c:pt>
                <c:pt idx="328">
                  <c:v>53.866666666666667</c:v>
                </c:pt>
                <c:pt idx="329">
                  <c:v>43.65</c:v>
                </c:pt>
                <c:pt idx="330">
                  <c:v>48.55</c:v>
                </c:pt>
                <c:pt idx="331">
                  <c:v>38.166666666666664</c:v>
                </c:pt>
                <c:pt idx="332">
                  <c:v>86.9</c:v>
                </c:pt>
                <c:pt idx="333">
                  <c:v>41.05</c:v>
                </c:pt>
                <c:pt idx="334">
                  <c:v>44.93333333333333</c:v>
                </c:pt>
                <c:pt idx="335">
                  <c:v>43.166666666666664</c:v>
                </c:pt>
                <c:pt idx="336">
                  <c:v>34</c:v>
                </c:pt>
                <c:pt idx="337">
                  <c:v>46.966666666666669</c:v>
                </c:pt>
                <c:pt idx="338">
                  <c:v>41.583333333333336</c:v>
                </c:pt>
                <c:pt idx="339">
                  <c:v>33.733333333333334</c:v>
                </c:pt>
                <c:pt idx="340">
                  <c:v>39.033333333333331</c:v>
                </c:pt>
                <c:pt idx="341">
                  <c:v>38.549999999999997</c:v>
                </c:pt>
                <c:pt idx="342">
                  <c:v>45.916666666666664</c:v>
                </c:pt>
                <c:pt idx="343">
                  <c:v>48.216666666666669</c:v>
                </c:pt>
                <c:pt idx="344">
                  <c:v>45.083333333333336</c:v>
                </c:pt>
                <c:pt idx="345">
                  <c:v>42.516666666666666</c:v>
                </c:pt>
                <c:pt idx="346">
                  <c:v>43.083333333333336</c:v>
                </c:pt>
                <c:pt idx="347">
                  <c:v>63.15</c:v>
                </c:pt>
                <c:pt idx="348">
                  <c:v>36.5</c:v>
                </c:pt>
                <c:pt idx="349">
                  <c:v>36.5</c:v>
                </c:pt>
                <c:pt idx="350">
                  <c:v>36.466666666666669</c:v>
                </c:pt>
                <c:pt idx="351">
                  <c:v>46.85</c:v>
                </c:pt>
                <c:pt idx="352">
                  <c:v>64.183333333333337</c:v>
                </c:pt>
                <c:pt idx="353">
                  <c:v>40.616666666666667</c:v>
                </c:pt>
                <c:pt idx="354">
                  <c:v>75.733333333333334</c:v>
                </c:pt>
                <c:pt idx="355">
                  <c:v>36.4</c:v>
                </c:pt>
                <c:pt idx="356">
                  <c:v>42.016666666666666</c:v>
                </c:pt>
                <c:pt idx="357">
                  <c:v>34.583333333333336</c:v>
                </c:pt>
                <c:pt idx="358">
                  <c:v>38.266666666666666</c:v>
                </c:pt>
                <c:pt idx="359">
                  <c:v>33.583333333333336</c:v>
                </c:pt>
                <c:pt idx="360">
                  <c:v>37.75</c:v>
                </c:pt>
                <c:pt idx="361">
                  <c:v>46.81666666666667</c:v>
                </c:pt>
                <c:pt idx="362">
                  <c:v>27.2</c:v>
                </c:pt>
                <c:pt idx="363">
                  <c:v>32.06666666666667</c:v>
                </c:pt>
                <c:pt idx="364">
                  <c:v>75.333333333333329</c:v>
                </c:pt>
                <c:pt idx="365">
                  <c:v>40.416666666666664</c:v>
                </c:pt>
                <c:pt idx="366">
                  <c:v>33.233333333333334</c:v>
                </c:pt>
                <c:pt idx="367">
                  <c:v>31.15</c:v>
                </c:pt>
                <c:pt idx="368">
                  <c:v>31.816666666666666</c:v>
                </c:pt>
                <c:pt idx="369">
                  <c:v>73.483333333333334</c:v>
                </c:pt>
                <c:pt idx="370">
                  <c:v>53.75</c:v>
                </c:pt>
                <c:pt idx="371">
                  <c:v>31.233333333333334</c:v>
                </c:pt>
                <c:pt idx="372">
                  <c:v>36.299999999999997</c:v>
                </c:pt>
                <c:pt idx="373">
                  <c:v>69.900000000000006</c:v>
                </c:pt>
                <c:pt idx="374">
                  <c:v>36.233333333333334</c:v>
                </c:pt>
                <c:pt idx="375">
                  <c:v>29.75</c:v>
                </c:pt>
                <c:pt idx="376">
                  <c:v>31.583333333333332</c:v>
                </c:pt>
                <c:pt idx="377">
                  <c:v>42.133333333333333</c:v>
                </c:pt>
                <c:pt idx="378">
                  <c:v>38.033333333333331</c:v>
                </c:pt>
                <c:pt idx="379">
                  <c:v>33.666666666666664</c:v>
                </c:pt>
                <c:pt idx="380">
                  <c:v>42.283333333333331</c:v>
                </c:pt>
                <c:pt idx="381">
                  <c:v>35.216666666666669</c:v>
                </c:pt>
                <c:pt idx="382">
                  <c:v>31.866666666666667</c:v>
                </c:pt>
                <c:pt idx="383">
                  <c:v>30</c:v>
                </c:pt>
                <c:pt idx="384">
                  <c:v>31.616666666666667</c:v>
                </c:pt>
                <c:pt idx="385">
                  <c:v>28.766666666666666</c:v>
                </c:pt>
                <c:pt idx="386">
                  <c:v>29.083333333333332</c:v>
                </c:pt>
                <c:pt idx="387">
                  <c:v>41.8</c:v>
                </c:pt>
                <c:pt idx="388">
                  <c:v>36.366666666666667</c:v>
                </c:pt>
                <c:pt idx="389">
                  <c:v>31.933333333333334</c:v>
                </c:pt>
                <c:pt idx="390">
                  <c:v>32</c:v>
                </c:pt>
                <c:pt idx="391">
                  <c:v>34.43333333333333</c:v>
                </c:pt>
                <c:pt idx="392">
                  <c:v>30.766666666666666</c:v>
                </c:pt>
                <c:pt idx="393">
                  <c:v>33.283333333333331</c:v>
                </c:pt>
                <c:pt idx="394">
                  <c:v>27.783333333333335</c:v>
                </c:pt>
                <c:pt idx="395">
                  <c:v>31.283333333333335</c:v>
                </c:pt>
                <c:pt idx="396">
                  <c:v>31.55</c:v>
                </c:pt>
                <c:pt idx="397">
                  <c:v>53.68333333333333</c:v>
                </c:pt>
                <c:pt idx="398">
                  <c:v>37.083333333333336</c:v>
                </c:pt>
                <c:pt idx="399">
                  <c:v>30.55</c:v>
                </c:pt>
                <c:pt idx="400">
                  <c:v>44.68333333333333</c:v>
                </c:pt>
                <c:pt idx="401">
                  <c:v>36.166666666666664</c:v>
                </c:pt>
                <c:pt idx="402">
                  <c:v>31.616666666666667</c:v>
                </c:pt>
                <c:pt idx="403">
                  <c:v>42.6</c:v>
                </c:pt>
                <c:pt idx="404">
                  <c:v>32.18333333333333</c:v>
                </c:pt>
                <c:pt idx="405">
                  <c:v>46.666666666666664</c:v>
                </c:pt>
                <c:pt idx="406">
                  <c:v>45.8</c:v>
                </c:pt>
                <c:pt idx="407">
                  <c:v>61.966666666666669</c:v>
                </c:pt>
                <c:pt idx="408">
                  <c:v>44.95</c:v>
                </c:pt>
                <c:pt idx="409">
                  <c:v>46.116666666666667</c:v>
                </c:pt>
                <c:pt idx="410">
                  <c:v>35.299999999999997</c:v>
                </c:pt>
                <c:pt idx="411">
                  <c:v>46.483333333333334</c:v>
                </c:pt>
                <c:pt idx="412">
                  <c:v>33.450000000000003</c:v>
                </c:pt>
                <c:pt idx="413">
                  <c:v>46.85</c:v>
                </c:pt>
                <c:pt idx="414">
                  <c:v>43.81666666666667</c:v>
                </c:pt>
                <c:pt idx="415">
                  <c:v>26.916666666666668</c:v>
                </c:pt>
                <c:pt idx="416">
                  <c:v>31.766666666666666</c:v>
                </c:pt>
                <c:pt idx="417">
                  <c:v>46.68333333333333</c:v>
                </c:pt>
                <c:pt idx="418">
                  <c:v>34.083333333333336</c:v>
                </c:pt>
                <c:pt idx="419">
                  <c:v>44.216666666666669</c:v>
                </c:pt>
                <c:pt idx="420">
                  <c:v>53.15</c:v>
                </c:pt>
                <c:pt idx="421">
                  <c:v>53.05</c:v>
                </c:pt>
                <c:pt idx="422">
                  <c:v>46.466666666666669</c:v>
                </c:pt>
                <c:pt idx="423">
                  <c:v>60.85</c:v>
                </c:pt>
                <c:pt idx="424">
                  <c:v>43.65</c:v>
                </c:pt>
                <c:pt idx="425">
                  <c:v>74.083333333333329</c:v>
                </c:pt>
                <c:pt idx="426">
                  <c:v>40.283333333333331</c:v>
                </c:pt>
                <c:pt idx="427">
                  <c:v>41.05</c:v>
                </c:pt>
                <c:pt idx="428">
                  <c:v>45.666666666666664</c:v>
                </c:pt>
                <c:pt idx="429">
                  <c:v>22.75</c:v>
                </c:pt>
                <c:pt idx="430">
                  <c:v>40.18333333333333</c:v>
                </c:pt>
                <c:pt idx="431">
                  <c:v>40.18333333333333</c:v>
                </c:pt>
                <c:pt idx="432">
                  <c:v>40.18333333333333</c:v>
                </c:pt>
                <c:pt idx="433">
                  <c:v>40.916666666666664</c:v>
                </c:pt>
                <c:pt idx="434">
                  <c:v>42.116666666666667</c:v>
                </c:pt>
                <c:pt idx="435">
                  <c:v>32.366666666666667</c:v>
                </c:pt>
                <c:pt idx="436">
                  <c:v>46.05</c:v>
                </c:pt>
                <c:pt idx="437">
                  <c:v>43.416666666666664</c:v>
                </c:pt>
                <c:pt idx="438">
                  <c:v>41.06666666666667</c:v>
                </c:pt>
                <c:pt idx="439">
                  <c:v>42.85</c:v>
                </c:pt>
                <c:pt idx="440">
                  <c:v>48.966666666666669</c:v>
                </c:pt>
                <c:pt idx="441">
                  <c:v>47.333333333333336</c:v>
                </c:pt>
                <c:pt idx="442">
                  <c:v>25.466666666666665</c:v>
                </c:pt>
                <c:pt idx="443">
                  <c:v>55.81666666666667</c:v>
                </c:pt>
                <c:pt idx="444">
                  <c:v>70.150000000000006</c:v>
                </c:pt>
                <c:pt idx="445">
                  <c:v>38.533333333333331</c:v>
                </c:pt>
                <c:pt idx="446">
                  <c:v>43.733333333333334</c:v>
                </c:pt>
                <c:pt idx="447">
                  <c:v>57.7</c:v>
                </c:pt>
                <c:pt idx="448">
                  <c:v>191.93333333333334</c:v>
                </c:pt>
                <c:pt idx="449">
                  <c:v>28.7</c:v>
                </c:pt>
                <c:pt idx="450">
                  <c:v>41.283333333333331</c:v>
                </c:pt>
                <c:pt idx="451">
                  <c:v>37.516666666666666</c:v>
                </c:pt>
                <c:pt idx="452">
                  <c:v>37.049999999999997</c:v>
                </c:pt>
                <c:pt idx="453">
                  <c:v>37.966666666666669</c:v>
                </c:pt>
                <c:pt idx="454">
                  <c:v>41.716666666666669</c:v>
                </c:pt>
                <c:pt idx="455">
                  <c:v>45.366666666666667</c:v>
                </c:pt>
                <c:pt idx="456">
                  <c:v>46.6</c:v>
                </c:pt>
                <c:pt idx="457">
                  <c:v>47.65</c:v>
                </c:pt>
                <c:pt idx="458">
                  <c:v>32.533333333333331</c:v>
                </c:pt>
                <c:pt idx="459">
                  <c:v>40.166666666666664</c:v>
                </c:pt>
                <c:pt idx="460">
                  <c:v>36.533333333333331</c:v>
                </c:pt>
                <c:pt idx="461">
                  <c:v>44.05</c:v>
                </c:pt>
                <c:pt idx="462">
                  <c:v>41.466666666666669</c:v>
                </c:pt>
                <c:pt idx="463">
                  <c:v>42.966666666666669</c:v>
                </c:pt>
                <c:pt idx="464">
                  <c:v>42.75</c:v>
                </c:pt>
                <c:pt idx="465">
                  <c:v>82.86666666666666</c:v>
                </c:pt>
                <c:pt idx="466">
                  <c:v>44.05</c:v>
                </c:pt>
                <c:pt idx="467">
                  <c:v>138.73333333333332</c:v>
                </c:pt>
                <c:pt idx="468">
                  <c:v>38.766666666666666</c:v>
                </c:pt>
                <c:pt idx="469">
                  <c:v>34.233333333333334</c:v>
                </c:pt>
                <c:pt idx="470">
                  <c:v>40.31666666666667</c:v>
                </c:pt>
                <c:pt idx="471">
                  <c:v>38.049999999999997</c:v>
                </c:pt>
                <c:pt idx="472">
                  <c:v>40.81666666666667</c:v>
                </c:pt>
                <c:pt idx="473">
                  <c:v>58.416666666666664</c:v>
                </c:pt>
                <c:pt idx="474">
                  <c:v>40.283333333333331</c:v>
                </c:pt>
                <c:pt idx="475">
                  <c:v>35.633333333333333</c:v>
                </c:pt>
                <c:pt idx="476">
                  <c:v>48.516666666666666</c:v>
                </c:pt>
                <c:pt idx="477">
                  <c:v>34.65</c:v>
                </c:pt>
                <c:pt idx="478">
                  <c:v>36.366666666666667</c:v>
                </c:pt>
                <c:pt idx="479">
                  <c:v>39.916666666666664</c:v>
                </c:pt>
                <c:pt idx="480">
                  <c:v>46.2</c:v>
                </c:pt>
                <c:pt idx="481">
                  <c:v>39.4</c:v>
                </c:pt>
                <c:pt idx="482">
                  <c:v>33.116666666666667</c:v>
                </c:pt>
                <c:pt idx="483">
                  <c:v>35.483333333333334</c:v>
                </c:pt>
                <c:pt idx="484">
                  <c:v>40.416666666666664</c:v>
                </c:pt>
                <c:pt idx="485">
                  <c:v>37.016666666666666</c:v>
                </c:pt>
                <c:pt idx="486">
                  <c:v>41.616666666666667</c:v>
                </c:pt>
                <c:pt idx="487">
                  <c:v>34.766666666666666</c:v>
                </c:pt>
                <c:pt idx="488">
                  <c:v>38.81666666666667</c:v>
                </c:pt>
                <c:pt idx="489">
                  <c:v>48.016666666666666</c:v>
                </c:pt>
                <c:pt idx="490">
                  <c:v>35.166666666666664</c:v>
                </c:pt>
                <c:pt idx="491">
                  <c:v>39</c:v>
                </c:pt>
                <c:pt idx="492">
                  <c:v>36.299999999999997</c:v>
                </c:pt>
                <c:pt idx="493">
                  <c:v>39.716666666666669</c:v>
                </c:pt>
                <c:pt idx="494">
                  <c:v>38.333333333333336</c:v>
                </c:pt>
                <c:pt idx="495">
                  <c:v>47.016666666666666</c:v>
                </c:pt>
                <c:pt idx="496">
                  <c:v>47.016666666666666</c:v>
                </c:pt>
                <c:pt idx="497">
                  <c:v>38.516666666666666</c:v>
                </c:pt>
                <c:pt idx="498">
                  <c:v>35.450000000000003</c:v>
                </c:pt>
                <c:pt idx="499">
                  <c:v>41.133333333333333</c:v>
                </c:pt>
                <c:pt idx="500">
                  <c:v>39.116666666666667</c:v>
                </c:pt>
                <c:pt idx="501">
                  <c:v>36.633333333333333</c:v>
                </c:pt>
                <c:pt idx="502">
                  <c:v>24.55</c:v>
                </c:pt>
                <c:pt idx="503">
                  <c:v>37.35</c:v>
                </c:pt>
                <c:pt idx="504">
                  <c:v>43.483333333333334</c:v>
                </c:pt>
                <c:pt idx="505">
                  <c:v>37.75</c:v>
                </c:pt>
                <c:pt idx="506">
                  <c:v>38.43333333333333</c:v>
                </c:pt>
                <c:pt idx="507">
                  <c:v>42.383333333333333</c:v>
                </c:pt>
                <c:pt idx="508">
                  <c:v>37.68333333333333</c:v>
                </c:pt>
                <c:pt idx="509">
                  <c:v>36.799999999999997</c:v>
                </c:pt>
                <c:pt idx="510">
                  <c:v>39.18333333333333</c:v>
                </c:pt>
                <c:pt idx="511">
                  <c:v>37.93333333333333</c:v>
                </c:pt>
                <c:pt idx="512">
                  <c:v>43.56666666666667</c:v>
                </c:pt>
                <c:pt idx="513">
                  <c:v>41.25</c:v>
                </c:pt>
                <c:pt idx="514">
                  <c:v>37.216666666666669</c:v>
                </c:pt>
                <c:pt idx="515">
                  <c:v>41.35</c:v>
                </c:pt>
                <c:pt idx="516">
                  <c:v>38.35</c:v>
                </c:pt>
                <c:pt idx="517">
                  <c:v>33.466666666666669</c:v>
                </c:pt>
                <c:pt idx="518">
                  <c:v>34.93333333333333</c:v>
                </c:pt>
                <c:pt idx="519">
                  <c:v>39.4</c:v>
                </c:pt>
                <c:pt idx="520">
                  <c:v>33.75</c:v>
                </c:pt>
                <c:pt idx="521">
                  <c:v>41.6</c:v>
                </c:pt>
                <c:pt idx="522">
                  <c:v>45</c:v>
                </c:pt>
                <c:pt idx="523">
                  <c:v>45</c:v>
                </c:pt>
                <c:pt idx="524">
                  <c:v>45</c:v>
                </c:pt>
                <c:pt idx="525">
                  <c:v>45</c:v>
                </c:pt>
                <c:pt idx="526">
                  <c:v>45</c:v>
                </c:pt>
                <c:pt idx="527">
                  <c:v>36.716666666666669</c:v>
                </c:pt>
                <c:pt idx="528">
                  <c:v>37.799999999999997</c:v>
                </c:pt>
                <c:pt idx="529">
                  <c:v>35.15</c:v>
                </c:pt>
                <c:pt idx="530">
                  <c:v>36.450000000000003</c:v>
                </c:pt>
                <c:pt idx="531">
                  <c:v>41.866666666666667</c:v>
                </c:pt>
                <c:pt idx="532">
                  <c:v>88.833333333333329</c:v>
                </c:pt>
                <c:pt idx="533">
                  <c:v>39.333333333333336</c:v>
                </c:pt>
                <c:pt idx="534">
                  <c:v>34.783333333333331</c:v>
                </c:pt>
                <c:pt idx="535">
                  <c:v>45.483333333333334</c:v>
                </c:pt>
                <c:pt idx="536">
                  <c:v>33.43333333333333</c:v>
                </c:pt>
                <c:pt idx="537">
                  <c:v>40.18333333333333</c:v>
                </c:pt>
                <c:pt idx="538">
                  <c:v>38.533333333333331</c:v>
                </c:pt>
                <c:pt idx="539">
                  <c:v>45</c:v>
                </c:pt>
                <c:pt idx="540">
                  <c:v>36</c:v>
                </c:pt>
                <c:pt idx="541">
                  <c:v>39.68333333333333</c:v>
                </c:pt>
                <c:pt idx="542">
                  <c:v>45</c:v>
                </c:pt>
                <c:pt idx="543">
                  <c:v>45</c:v>
                </c:pt>
                <c:pt idx="544">
                  <c:v>35.983333333333334</c:v>
                </c:pt>
                <c:pt idx="545">
                  <c:v>33.93333333333333</c:v>
                </c:pt>
                <c:pt idx="546">
                  <c:v>41.6</c:v>
                </c:pt>
                <c:pt idx="547">
                  <c:v>31.883333333333333</c:v>
                </c:pt>
                <c:pt idx="548">
                  <c:v>34.383333333333333</c:v>
                </c:pt>
                <c:pt idx="549">
                  <c:v>44.633333333333333</c:v>
                </c:pt>
                <c:pt idx="550">
                  <c:v>34.18333333333333</c:v>
                </c:pt>
                <c:pt idx="551">
                  <c:v>25.8</c:v>
                </c:pt>
                <c:pt idx="552">
                  <c:v>40.049999999999997</c:v>
                </c:pt>
                <c:pt idx="553">
                  <c:v>35.883333333333333</c:v>
                </c:pt>
                <c:pt idx="554">
                  <c:v>36.43333333333333</c:v>
                </c:pt>
                <c:pt idx="555">
                  <c:v>39.75</c:v>
                </c:pt>
                <c:pt idx="556">
                  <c:v>34.366666666666667</c:v>
                </c:pt>
                <c:pt idx="557">
                  <c:v>28.633333333333333</c:v>
                </c:pt>
                <c:pt idx="558">
                  <c:v>50.233333333333334</c:v>
                </c:pt>
                <c:pt idx="559">
                  <c:v>48</c:v>
                </c:pt>
                <c:pt idx="560">
                  <c:v>48</c:v>
                </c:pt>
                <c:pt idx="561">
                  <c:v>48</c:v>
                </c:pt>
                <c:pt idx="562">
                  <c:v>33.15</c:v>
                </c:pt>
                <c:pt idx="563">
                  <c:v>35.85</c:v>
                </c:pt>
                <c:pt idx="564">
                  <c:v>39.883333333333333</c:v>
                </c:pt>
                <c:pt idx="565">
                  <c:v>38.85</c:v>
                </c:pt>
                <c:pt idx="566">
                  <c:v>33.716666666666669</c:v>
                </c:pt>
                <c:pt idx="567">
                  <c:v>32.166666666666664</c:v>
                </c:pt>
                <c:pt idx="568">
                  <c:v>43.1</c:v>
                </c:pt>
                <c:pt idx="569">
                  <c:v>65.433333333333337</c:v>
                </c:pt>
                <c:pt idx="570">
                  <c:v>53.216666666666669</c:v>
                </c:pt>
                <c:pt idx="571">
                  <c:v>41.06666666666667</c:v>
                </c:pt>
                <c:pt idx="572">
                  <c:v>44.9</c:v>
                </c:pt>
                <c:pt idx="573">
                  <c:v>35.1</c:v>
                </c:pt>
                <c:pt idx="574">
                  <c:v>39.6</c:v>
                </c:pt>
                <c:pt idx="575">
                  <c:v>33.56666666666667</c:v>
                </c:pt>
                <c:pt idx="576">
                  <c:v>33.983333333333334</c:v>
                </c:pt>
                <c:pt idx="577">
                  <c:v>37.200000000000003</c:v>
                </c:pt>
                <c:pt idx="578">
                  <c:v>38.916666666666664</c:v>
                </c:pt>
                <c:pt idx="579">
                  <c:v>37.68333333333333</c:v>
                </c:pt>
                <c:pt idx="580">
                  <c:v>40.43333333333333</c:v>
                </c:pt>
                <c:pt idx="581">
                  <c:v>40.083333333333336</c:v>
                </c:pt>
                <c:pt idx="582">
                  <c:v>50.43333333333333</c:v>
                </c:pt>
                <c:pt idx="583">
                  <c:v>35.700000000000003</c:v>
                </c:pt>
                <c:pt idx="584">
                  <c:v>33.366666666666667</c:v>
                </c:pt>
                <c:pt idx="585">
                  <c:v>37.516666666666666</c:v>
                </c:pt>
                <c:pt idx="586">
                  <c:v>37.549999999999997</c:v>
                </c:pt>
                <c:pt idx="587">
                  <c:v>48.5</c:v>
                </c:pt>
                <c:pt idx="588">
                  <c:v>37.116666666666667</c:v>
                </c:pt>
                <c:pt idx="589">
                  <c:v>39.4</c:v>
                </c:pt>
                <c:pt idx="590">
                  <c:v>28.816666666666666</c:v>
                </c:pt>
                <c:pt idx="591">
                  <c:v>36.68333333333333</c:v>
                </c:pt>
                <c:pt idx="592">
                  <c:v>30.266666666666666</c:v>
                </c:pt>
                <c:pt idx="593">
                  <c:v>22.966666666666665</c:v>
                </c:pt>
                <c:pt idx="594">
                  <c:v>31.366666666666667</c:v>
                </c:pt>
                <c:pt idx="595">
                  <c:v>35.583333333333336</c:v>
                </c:pt>
                <c:pt idx="596">
                  <c:v>41.516666666666666</c:v>
                </c:pt>
                <c:pt idx="597">
                  <c:v>40.799999999999997</c:v>
                </c:pt>
                <c:pt idx="598">
                  <c:v>40.799999999999997</c:v>
                </c:pt>
                <c:pt idx="599">
                  <c:v>33.43333333333333</c:v>
                </c:pt>
                <c:pt idx="600">
                  <c:v>33.283333333333331</c:v>
                </c:pt>
                <c:pt idx="601">
                  <c:v>36.35</c:v>
                </c:pt>
                <c:pt idx="602">
                  <c:v>38.166666666666664</c:v>
                </c:pt>
                <c:pt idx="603">
                  <c:v>33.216666666666669</c:v>
                </c:pt>
                <c:pt idx="604">
                  <c:v>36.1</c:v>
                </c:pt>
                <c:pt idx="605">
                  <c:v>37.983333333333334</c:v>
                </c:pt>
                <c:pt idx="606">
                  <c:v>36.06666666666667</c:v>
                </c:pt>
                <c:pt idx="607">
                  <c:v>35.733333333333334</c:v>
                </c:pt>
                <c:pt idx="608">
                  <c:v>37.200000000000003</c:v>
                </c:pt>
                <c:pt idx="609">
                  <c:v>44.416666666666664</c:v>
                </c:pt>
                <c:pt idx="610">
                  <c:v>38.116666666666667</c:v>
                </c:pt>
                <c:pt idx="611">
                  <c:v>35.799999999999997</c:v>
                </c:pt>
                <c:pt idx="612">
                  <c:v>40.700000000000003</c:v>
                </c:pt>
                <c:pt idx="613">
                  <c:v>36.4</c:v>
                </c:pt>
                <c:pt idx="614">
                  <c:v>38.116666666666667</c:v>
                </c:pt>
                <c:pt idx="615">
                  <c:v>36.266666666666666</c:v>
                </c:pt>
                <c:pt idx="616">
                  <c:v>41.55</c:v>
                </c:pt>
                <c:pt idx="617">
                  <c:v>35.416666666666664</c:v>
                </c:pt>
                <c:pt idx="618">
                  <c:v>39.68333333333333</c:v>
                </c:pt>
                <c:pt idx="619">
                  <c:v>38.616666666666667</c:v>
                </c:pt>
                <c:pt idx="620">
                  <c:v>36.516666666666666</c:v>
                </c:pt>
                <c:pt idx="621">
                  <c:v>36.35</c:v>
                </c:pt>
                <c:pt idx="622">
                  <c:v>40.616666666666667</c:v>
                </c:pt>
                <c:pt idx="623">
                  <c:v>29.95</c:v>
                </c:pt>
                <c:pt idx="624">
                  <c:v>37.116666666666667</c:v>
                </c:pt>
                <c:pt idx="625">
                  <c:v>37.116666666666667</c:v>
                </c:pt>
                <c:pt idx="626">
                  <c:v>22.516666666666666</c:v>
                </c:pt>
                <c:pt idx="627">
                  <c:v>36.533333333333331</c:v>
                </c:pt>
                <c:pt idx="628">
                  <c:v>39.666666666666664</c:v>
                </c:pt>
                <c:pt idx="629">
                  <c:v>35.783333333333331</c:v>
                </c:pt>
                <c:pt idx="630">
                  <c:v>37.450000000000003</c:v>
                </c:pt>
                <c:pt idx="631">
                  <c:v>37.466666666666669</c:v>
                </c:pt>
                <c:pt idx="632">
                  <c:v>36.233333333333334</c:v>
                </c:pt>
                <c:pt idx="633">
                  <c:v>41.966666666666669</c:v>
                </c:pt>
                <c:pt idx="634">
                  <c:v>36.366666666666667</c:v>
                </c:pt>
                <c:pt idx="635">
                  <c:v>36.666666666666664</c:v>
                </c:pt>
                <c:pt idx="636">
                  <c:v>35.633333333333333</c:v>
                </c:pt>
                <c:pt idx="637">
                  <c:v>48.233333333333334</c:v>
                </c:pt>
                <c:pt idx="638">
                  <c:v>33.549999999999997</c:v>
                </c:pt>
                <c:pt idx="639">
                  <c:v>30.516666666666666</c:v>
                </c:pt>
                <c:pt idx="640">
                  <c:v>33.133333333333333</c:v>
                </c:pt>
                <c:pt idx="641">
                  <c:v>37.549999999999997</c:v>
                </c:pt>
                <c:pt idx="642">
                  <c:v>37.549999999999997</c:v>
                </c:pt>
                <c:pt idx="643">
                  <c:v>56.516666666666666</c:v>
                </c:pt>
                <c:pt idx="644">
                  <c:v>34.733333333333334</c:v>
                </c:pt>
                <c:pt idx="645">
                  <c:v>33.883333333333333</c:v>
                </c:pt>
                <c:pt idx="646">
                  <c:v>31.8</c:v>
                </c:pt>
                <c:pt idx="647">
                  <c:v>33.43333333333333</c:v>
                </c:pt>
                <c:pt idx="648">
                  <c:v>35.6</c:v>
                </c:pt>
                <c:pt idx="649">
                  <c:v>17.416666666666668</c:v>
                </c:pt>
                <c:pt idx="650">
                  <c:v>32.583333333333336</c:v>
                </c:pt>
                <c:pt idx="651">
                  <c:v>32.06666666666667</c:v>
                </c:pt>
                <c:pt idx="652">
                  <c:v>42.166666666666664</c:v>
                </c:pt>
                <c:pt idx="653">
                  <c:v>35</c:v>
                </c:pt>
                <c:pt idx="654">
                  <c:v>32.516666666666666</c:v>
                </c:pt>
                <c:pt idx="655">
                  <c:v>30.666666666666668</c:v>
                </c:pt>
                <c:pt idx="656">
                  <c:v>30.266666666666666</c:v>
                </c:pt>
                <c:pt idx="657">
                  <c:v>17.55</c:v>
                </c:pt>
                <c:pt idx="658">
                  <c:v>65.416666666666671</c:v>
                </c:pt>
                <c:pt idx="659">
                  <c:v>16.25</c:v>
                </c:pt>
                <c:pt idx="660">
                  <c:v>26.033333333333335</c:v>
                </c:pt>
                <c:pt idx="661">
                  <c:v>26.533333333333335</c:v>
                </c:pt>
                <c:pt idx="662">
                  <c:v>20.399999999999999</c:v>
                </c:pt>
                <c:pt idx="663">
                  <c:v>10.199999999999999</c:v>
                </c:pt>
                <c:pt idx="664">
                  <c:v>19.100000000000001</c:v>
                </c:pt>
                <c:pt idx="665">
                  <c:v>49.7</c:v>
                </c:pt>
                <c:pt idx="666">
                  <c:v>21.916666666666668</c:v>
                </c:pt>
                <c:pt idx="667">
                  <c:v>23.916666666666668</c:v>
                </c:pt>
                <c:pt idx="668">
                  <c:v>17.866666666666667</c:v>
                </c:pt>
                <c:pt idx="669">
                  <c:v>22.166666666666668</c:v>
                </c:pt>
                <c:pt idx="670">
                  <c:v>24.316666666666666</c:v>
                </c:pt>
                <c:pt idx="671">
                  <c:v>11.683333333333334</c:v>
                </c:pt>
                <c:pt idx="672">
                  <c:v>11.683333333333334</c:v>
                </c:pt>
                <c:pt idx="673">
                  <c:v>11.683333333333334</c:v>
                </c:pt>
                <c:pt idx="674">
                  <c:v>20.133333333333333</c:v>
                </c:pt>
                <c:pt idx="675">
                  <c:v>13.033333333333333</c:v>
                </c:pt>
                <c:pt idx="676">
                  <c:v>14.533333333333333</c:v>
                </c:pt>
                <c:pt idx="677">
                  <c:v>11.116666666666667</c:v>
                </c:pt>
                <c:pt idx="678">
                  <c:v>12.416666666666666</c:v>
                </c:pt>
                <c:pt idx="679">
                  <c:v>11.9</c:v>
                </c:pt>
                <c:pt idx="680">
                  <c:v>20.883333333333333</c:v>
                </c:pt>
                <c:pt idx="681">
                  <c:v>14.316666666666666</c:v>
                </c:pt>
                <c:pt idx="682">
                  <c:v>16.366666666666667</c:v>
                </c:pt>
                <c:pt idx="683">
                  <c:v>13.183333333333334</c:v>
                </c:pt>
                <c:pt idx="684">
                  <c:v>11.9</c:v>
                </c:pt>
                <c:pt idx="685">
                  <c:v>12.95</c:v>
                </c:pt>
                <c:pt idx="686">
                  <c:v>15.6</c:v>
                </c:pt>
                <c:pt idx="687">
                  <c:v>10.166666666666666</c:v>
                </c:pt>
                <c:pt idx="688">
                  <c:v>10.316666666666666</c:v>
                </c:pt>
              </c:numCache>
            </c:numRef>
          </c:yVal>
          <c:smooth val="0"/>
        </c:ser>
        <c:dLbls>
          <c:dLblPos val="r"/>
          <c:showLegendKey val="0"/>
          <c:showVal val="1"/>
          <c:showCatName val="1"/>
          <c:showSerName val="0"/>
          <c:showPercent val="0"/>
          <c:showBubbleSize val="0"/>
        </c:dLbls>
        <c:axId val="93213824"/>
        <c:axId val="93215744"/>
      </c:scatterChart>
      <c:valAx>
        <c:axId val="93213824"/>
        <c:scaling>
          <c:orientation val="minMax"/>
        </c:scaling>
        <c:delete val="0"/>
        <c:axPos val="b"/>
        <c:title>
          <c:tx>
            <c:rich>
              <a:bodyPr/>
              <a:lstStyle/>
              <a:p>
                <a:pPr>
                  <a:defRPr sz="2000"/>
                </a:pPr>
                <a:r>
                  <a:rPr lang="en-US" sz="2000"/>
                  <a:t>Miles</a:t>
                </a:r>
              </a:p>
            </c:rich>
          </c:tx>
          <c:overlay val="0"/>
        </c:title>
        <c:numFmt formatCode="_(* #,##0.0_);_(* \(#,##0.0\);_(* &quot;-&quot;??_);_(@_)" sourceLinked="1"/>
        <c:majorTickMark val="none"/>
        <c:minorTickMark val="none"/>
        <c:tickLblPos val="nextTo"/>
        <c:crossAx val="93215744"/>
        <c:crosses val="autoZero"/>
        <c:crossBetween val="midCat"/>
      </c:valAx>
      <c:valAx>
        <c:axId val="93215744"/>
        <c:scaling>
          <c:orientation val="minMax"/>
        </c:scaling>
        <c:delete val="0"/>
        <c:axPos val="l"/>
        <c:majorGridlines/>
        <c:title>
          <c:tx>
            <c:rich>
              <a:bodyPr/>
              <a:lstStyle/>
              <a:p>
                <a:pPr>
                  <a:defRPr sz="2000"/>
                </a:pPr>
                <a:r>
                  <a:rPr lang="en-US" sz="2000"/>
                  <a:t>Minutes</a:t>
                </a:r>
              </a:p>
            </c:rich>
          </c:tx>
          <c:overlay val="0"/>
        </c:title>
        <c:numFmt formatCode="0" sourceLinked="1"/>
        <c:majorTickMark val="none"/>
        <c:minorTickMark val="none"/>
        <c:tickLblPos val="nextTo"/>
        <c:crossAx val="93213824"/>
        <c:crosses val="autoZero"/>
        <c:crossBetween val="midCat"/>
      </c:valAx>
    </c:plotArea>
    <c:plotVisOnly val="1"/>
    <c:dispBlanksAs val="gap"/>
    <c:showDLblsOverMax val="0"/>
  </c:char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autoTitleDeleted val="1"/>
    <c:plotArea>
      <c:layout/>
      <c:scatterChart>
        <c:scatterStyle val="lineMarker"/>
        <c:varyColors val="0"/>
        <c:ser>
          <c:idx val="0"/>
          <c:order val="0"/>
          <c:tx>
            <c:strRef>
              <c:f>'Bike Ride History'!$E$1</c:f>
              <c:strCache>
                <c:ptCount val="1"/>
                <c:pt idx="0">
                  <c:v>Workout Time in Minutes</c:v>
                </c:pt>
              </c:strCache>
            </c:strRef>
          </c:tx>
          <c:spPr>
            <a:ln w="47625">
              <a:noFill/>
            </a:ln>
          </c:spPr>
          <c:xVal>
            <c:numRef>
              <c:f>'Bike Ride History'!$C$2:$C$690</c:f>
              <c:numCache>
                <c:formatCode>_(* #,##0_);_(* \(#,##0\);_(* "-"??_);_(@_)</c:formatCode>
                <c:ptCount val="689"/>
                <c:pt idx="0">
                  <c:v>3356</c:v>
                </c:pt>
                <c:pt idx="1">
                  <c:v>2593</c:v>
                </c:pt>
                <c:pt idx="2">
                  <c:v>1551</c:v>
                </c:pt>
                <c:pt idx="3">
                  <c:v>2247</c:v>
                </c:pt>
                <c:pt idx="4">
                  <c:v>1498</c:v>
                </c:pt>
                <c:pt idx="5">
                  <c:v>2199</c:v>
                </c:pt>
                <c:pt idx="6">
                  <c:v>1544</c:v>
                </c:pt>
                <c:pt idx="7">
                  <c:v>1447</c:v>
                </c:pt>
                <c:pt idx="8">
                  <c:v>1719</c:v>
                </c:pt>
                <c:pt idx="9">
                  <c:v>1326</c:v>
                </c:pt>
                <c:pt idx="10">
                  <c:v>1192</c:v>
                </c:pt>
                <c:pt idx="11">
                  <c:v>1836</c:v>
                </c:pt>
                <c:pt idx="12">
                  <c:v>1695</c:v>
                </c:pt>
                <c:pt idx="13">
                  <c:v>1236</c:v>
                </c:pt>
                <c:pt idx="14">
                  <c:v>1478</c:v>
                </c:pt>
                <c:pt idx="15">
                  <c:v>1823</c:v>
                </c:pt>
                <c:pt idx="16">
                  <c:v>992</c:v>
                </c:pt>
                <c:pt idx="17">
                  <c:v>2217</c:v>
                </c:pt>
                <c:pt idx="18">
                  <c:v>1423</c:v>
                </c:pt>
                <c:pt idx="19">
                  <c:v>1872</c:v>
                </c:pt>
                <c:pt idx="20">
                  <c:v>1606</c:v>
                </c:pt>
                <c:pt idx="21">
                  <c:v>1143</c:v>
                </c:pt>
                <c:pt idx="22">
                  <c:v>993</c:v>
                </c:pt>
                <c:pt idx="23">
                  <c:v>868</c:v>
                </c:pt>
                <c:pt idx="24">
                  <c:v>1532</c:v>
                </c:pt>
                <c:pt idx="25">
                  <c:v>1550</c:v>
                </c:pt>
                <c:pt idx="26">
                  <c:v>1545</c:v>
                </c:pt>
                <c:pt idx="27">
                  <c:v>979</c:v>
                </c:pt>
                <c:pt idx="28">
                  <c:v>1521</c:v>
                </c:pt>
                <c:pt idx="29">
                  <c:v>1388</c:v>
                </c:pt>
                <c:pt idx="30">
                  <c:v>1379</c:v>
                </c:pt>
                <c:pt idx="31">
                  <c:v>827</c:v>
                </c:pt>
                <c:pt idx="32">
                  <c:v>1355</c:v>
                </c:pt>
                <c:pt idx="33">
                  <c:v>1475</c:v>
                </c:pt>
                <c:pt idx="34">
                  <c:v>1340</c:v>
                </c:pt>
                <c:pt idx="35">
                  <c:v>1711</c:v>
                </c:pt>
                <c:pt idx="36">
                  <c:v>1614</c:v>
                </c:pt>
                <c:pt idx="37">
                  <c:v>892</c:v>
                </c:pt>
                <c:pt idx="38">
                  <c:v>1307</c:v>
                </c:pt>
                <c:pt idx="39">
                  <c:v>915</c:v>
                </c:pt>
                <c:pt idx="40">
                  <c:v>1212</c:v>
                </c:pt>
                <c:pt idx="41">
                  <c:v>1087</c:v>
                </c:pt>
                <c:pt idx="42">
                  <c:v>1341</c:v>
                </c:pt>
                <c:pt idx="43">
                  <c:v>915</c:v>
                </c:pt>
                <c:pt idx="44">
                  <c:v>1335</c:v>
                </c:pt>
                <c:pt idx="45">
                  <c:v>918</c:v>
                </c:pt>
                <c:pt idx="46">
                  <c:v>754</c:v>
                </c:pt>
                <c:pt idx="47">
                  <c:v>1193</c:v>
                </c:pt>
                <c:pt idx="48">
                  <c:v>838</c:v>
                </c:pt>
                <c:pt idx="49">
                  <c:v>818</c:v>
                </c:pt>
                <c:pt idx="50">
                  <c:v>1163</c:v>
                </c:pt>
                <c:pt idx="51">
                  <c:v>902</c:v>
                </c:pt>
                <c:pt idx="52">
                  <c:v>1182</c:v>
                </c:pt>
                <c:pt idx="53">
                  <c:v>1118</c:v>
                </c:pt>
                <c:pt idx="54">
                  <c:v>1148</c:v>
                </c:pt>
                <c:pt idx="55">
                  <c:v>1199</c:v>
                </c:pt>
                <c:pt idx="56">
                  <c:v>1150</c:v>
                </c:pt>
                <c:pt idx="57">
                  <c:v>1162</c:v>
                </c:pt>
                <c:pt idx="58">
                  <c:v>1182</c:v>
                </c:pt>
                <c:pt idx="59">
                  <c:v>1125</c:v>
                </c:pt>
                <c:pt idx="60">
                  <c:v>1142</c:v>
                </c:pt>
                <c:pt idx="61">
                  <c:v>1147</c:v>
                </c:pt>
                <c:pt idx="62">
                  <c:v>1110</c:v>
                </c:pt>
                <c:pt idx="63">
                  <c:v>1111</c:v>
                </c:pt>
                <c:pt idx="64">
                  <c:v>1146</c:v>
                </c:pt>
                <c:pt idx="65">
                  <c:v>1190</c:v>
                </c:pt>
                <c:pt idx="66">
                  <c:v>1159</c:v>
                </c:pt>
                <c:pt idx="67">
                  <c:v>1059</c:v>
                </c:pt>
                <c:pt idx="68">
                  <c:v>1636</c:v>
                </c:pt>
                <c:pt idx="69">
                  <c:v>620</c:v>
                </c:pt>
                <c:pt idx="70">
                  <c:v>989</c:v>
                </c:pt>
                <c:pt idx="71">
                  <c:v>1068</c:v>
                </c:pt>
                <c:pt idx="72">
                  <c:v>685</c:v>
                </c:pt>
                <c:pt idx="73">
                  <c:v>1108</c:v>
                </c:pt>
                <c:pt idx="74">
                  <c:v>866</c:v>
                </c:pt>
                <c:pt idx="75">
                  <c:v>688</c:v>
                </c:pt>
                <c:pt idx="76">
                  <c:v>1952</c:v>
                </c:pt>
                <c:pt idx="77">
                  <c:v>728</c:v>
                </c:pt>
                <c:pt idx="78">
                  <c:v>1236</c:v>
                </c:pt>
                <c:pt idx="79">
                  <c:v>1149</c:v>
                </c:pt>
                <c:pt idx="80">
                  <c:v>1056</c:v>
                </c:pt>
                <c:pt idx="81">
                  <c:v>1133</c:v>
                </c:pt>
                <c:pt idx="82">
                  <c:v>1052</c:v>
                </c:pt>
                <c:pt idx="83">
                  <c:v>1128</c:v>
                </c:pt>
                <c:pt idx="84">
                  <c:v>959</c:v>
                </c:pt>
                <c:pt idx="85">
                  <c:v>1061</c:v>
                </c:pt>
                <c:pt idx="86">
                  <c:v>643</c:v>
                </c:pt>
                <c:pt idx="87">
                  <c:v>954</c:v>
                </c:pt>
                <c:pt idx="88">
                  <c:v>1027</c:v>
                </c:pt>
                <c:pt idx="89">
                  <c:v>971</c:v>
                </c:pt>
                <c:pt idx="90">
                  <c:v>959</c:v>
                </c:pt>
                <c:pt idx="91">
                  <c:v>1059</c:v>
                </c:pt>
                <c:pt idx="92">
                  <c:v>935</c:v>
                </c:pt>
                <c:pt idx="93">
                  <c:v>1018</c:v>
                </c:pt>
                <c:pt idx="94">
                  <c:v>979</c:v>
                </c:pt>
                <c:pt idx="95">
                  <c:v>949</c:v>
                </c:pt>
                <c:pt idx="96">
                  <c:v>950</c:v>
                </c:pt>
                <c:pt idx="97">
                  <c:v>1032</c:v>
                </c:pt>
                <c:pt idx="98">
                  <c:v>864</c:v>
                </c:pt>
                <c:pt idx="99">
                  <c:v>1123</c:v>
                </c:pt>
                <c:pt idx="100">
                  <c:v>921</c:v>
                </c:pt>
                <c:pt idx="101">
                  <c:v>1381</c:v>
                </c:pt>
                <c:pt idx="102">
                  <c:v>921</c:v>
                </c:pt>
                <c:pt idx="103">
                  <c:v>908</c:v>
                </c:pt>
                <c:pt idx="104">
                  <c:v>1160</c:v>
                </c:pt>
                <c:pt idx="105">
                  <c:v>914</c:v>
                </c:pt>
                <c:pt idx="106">
                  <c:v>936</c:v>
                </c:pt>
                <c:pt idx="107">
                  <c:v>936</c:v>
                </c:pt>
                <c:pt idx="108">
                  <c:v>851</c:v>
                </c:pt>
                <c:pt idx="109">
                  <c:v>937</c:v>
                </c:pt>
                <c:pt idx="110">
                  <c:v>1215</c:v>
                </c:pt>
                <c:pt idx="111">
                  <c:v>933</c:v>
                </c:pt>
                <c:pt idx="112">
                  <c:v>877</c:v>
                </c:pt>
                <c:pt idx="113">
                  <c:v>812</c:v>
                </c:pt>
                <c:pt idx="114">
                  <c:v>910</c:v>
                </c:pt>
                <c:pt idx="115">
                  <c:v>903</c:v>
                </c:pt>
                <c:pt idx="116">
                  <c:v>966</c:v>
                </c:pt>
                <c:pt idx="117">
                  <c:v>885</c:v>
                </c:pt>
                <c:pt idx="118">
                  <c:v>797</c:v>
                </c:pt>
                <c:pt idx="119">
                  <c:v>916</c:v>
                </c:pt>
                <c:pt idx="120">
                  <c:v>864</c:v>
                </c:pt>
                <c:pt idx="121">
                  <c:v>891</c:v>
                </c:pt>
                <c:pt idx="122">
                  <c:v>831</c:v>
                </c:pt>
                <c:pt idx="123">
                  <c:v>897</c:v>
                </c:pt>
                <c:pt idx="124">
                  <c:v>734</c:v>
                </c:pt>
                <c:pt idx="125">
                  <c:v>737</c:v>
                </c:pt>
                <c:pt idx="126">
                  <c:v>841</c:v>
                </c:pt>
                <c:pt idx="127">
                  <c:v>863</c:v>
                </c:pt>
                <c:pt idx="128">
                  <c:v>863</c:v>
                </c:pt>
                <c:pt idx="129">
                  <c:v>864</c:v>
                </c:pt>
                <c:pt idx="130">
                  <c:v>876</c:v>
                </c:pt>
                <c:pt idx="131">
                  <c:v>1064</c:v>
                </c:pt>
                <c:pt idx="132">
                  <c:v>840</c:v>
                </c:pt>
                <c:pt idx="133">
                  <c:v>830</c:v>
                </c:pt>
                <c:pt idx="134">
                  <c:v>823</c:v>
                </c:pt>
                <c:pt idx="135">
                  <c:v>692</c:v>
                </c:pt>
                <c:pt idx="136">
                  <c:v>821</c:v>
                </c:pt>
                <c:pt idx="137">
                  <c:v>1023</c:v>
                </c:pt>
                <c:pt idx="138">
                  <c:v>787</c:v>
                </c:pt>
                <c:pt idx="139">
                  <c:v>861</c:v>
                </c:pt>
                <c:pt idx="140">
                  <c:v>824</c:v>
                </c:pt>
                <c:pt idx="141">
                  <c:v>1011</c:v>
                </c:pt>
                <c:pt idx="142">
                  <c:v>883</c:v>
                </c:pt>
                <c:pt idx="143">
                  <c:v>856</c:v>
                </c:pt>
                <c:pt idx="144">
                  <c:v>692</c:v>
                </c:pt>
                <c:pt idx="145">
                  <c:v>807</c:v>
                </c:pt>
                <c:pt idx="146">
                  <c:v>856</c:v>
                </c:pt>
                <c:pt idx="147">
                  <c:v>944</c:v>
                </c:pt>
                <c:pt idx="148">
                  <c:v>788</c:v>
                </c:pt>
                <c:pt idx="149">
                  <c:v>981</c:v>
                </c:pt>
                <c:pt idx="150">
                  <c:v>821</c:v>
                </c:pt>
                <c:pt idx="151">
                  <c:v>809</c:v>
                </c:pt>
                <c:pt idx="152">
                  <c:v>912</c:v>
                </c:pt>
                <c:pt idx="153">
                  <c:v>833</c:v>
                </c:pt>
                <c:pt idx="154">
                  <c:v>786</c:v>
                </c:pt>
                <c:pt idx="155">
                  <c:v>840</c:v>
                </c:pt>
                <c:pt idx="156">
                  <c:v>808</c:v>
                </c:pt>
                <c:pt idx="157">
                  <c:v>829</c:v>
                </c:pt>
                <c:pt idx="158">
                  <c:v>870</c:v>
                </c:pt>
                <c:pt idx="159">
                  <c:v>786</c:v>
                </c:pt>
                <c:pt idx="160">
                  <c:v>775</c:v>
                </c:pt>
                <c:pt idx="161">
                  <c:v>640</c:v>
                </c:pt>
                <c:pt idx="162">
                  <c:v>1179</c:v>
                </c:pt>
                <c:pt idx="163">
                  <c:v>768</c:v>
                </c:pt>
                <c:pt idx="164">
                  <c:v>505</c:v>
                </c:pt>
                <c:pt idx="165">
                  <c:v>531</c:v>
                </c:pt>
                <c:pt idx="166">
                  <c:v>835</c:v>
                </c:pt>
                <c:pt idx="167">
                  <c:v>814</c:v>
                </c:pt>
                <c:pt idx="168">
                  <c:v>760</c:v>
                </c:pt>
                <c:pt idx="169">
                  <c:v>869</c:v>
                </c:pt>
                <c:pt idx="170">
                  <c:v>785</c:v>
                </c:pt>
                <c:pt idx="171">
                  <c:v>780</c:v>
                </c:pt>
                <c:pt idx="172">
                  <c:v>889</c:v>
                </c:pt>
                <c:pt idx="173">
                  <c:v>800</c:v>
                </c:pt>
                <c:pt idx="174">
                  <c:v>911</c:v>
                </c:pt>
                <c:pt idx="175">
                  <c:v>727</c:v>
                </c:pt>
                <c:pt idx="176">
                  <c:v>710</c:v>
                </c:pt>
                <c:pt idx="177">
                  <c:v>754</c:v>
                </c:pt>
                <c:pt idx="178">
                  <c:v>776</c:v>
                </c:pt>
                <c:pt idx="179">
                  <c:v>786</c:v>
                </c:pt>
                <c:pt idx="180">
                  <c:v>878</c:v>
                </c:pt>
                <c:pt idx="181">
                  <c:v>724</c:v>
                </c:pt>
                <c:pt idx="182">
                  <c:v>766</c:v>
                </c:pt>
                <c:pt idx="183">
                  <c:v>492</c:v>
                </c:pt>
                <c:pt idx="184">
                  <c:v>744</c:v>
                </c:pt>
                <c:pt idx="185">
                  <c:v>613</c:v>
                </c:pt>
                <c:pt idx="186">
                  <c:v>601</c:v>
                </c:pt>
                <c:pt idx="187">
                  <c:v>754</c:v>
                </c:pt>
                <c:pt idx="188">
                  <c:v>902</c:v>
                </c:pt>
                <c:pt idx="189">
                  <c:v>806</c:v>
                </c:pt>
                <c:pt idx="190">
                  <c:v>719</c:v>
                </c:pt>
                <c:pt idx="191">
                  <c:v>760</c:v>
                </c:pt>
                <c:pt idx="192">
                  <c:v>941</c:v>
                </c:pt>
                <c:pt idx="193">
                  <c:v>709</c:v>
                </c:pt>
                <c:pt idx="194">
                  <c:v>751</c:v>
                </c:pt>
                <c:pt idx="195">
                  <c:v>684</c:v>
                </c:pt>
                <c:pt idx="196">
                  <c:v>746</c:v>
                </c:pt>
                <c:pt idx="197">
                  <c:v>776</c:v>
                </c:pt>
                <c:pt idx="198">
                  <c:v>672</c:v>
                </c:pt>
                <c:pt idx="199">
                  <c:v>920</c:v>
                </c:pt>
                <c:pt idx="200">
                  <c:v>705</c:v>
                </c:pt>
                <c:pt idx="201">
                  <c:v>898</c:v>
                </c:pt>
                <c:pt idx="202">
                  <c:v>740</c:v>
                </c:pt>
                <c:pt idx="203">
                  <c:v>816</c:v>
                </c:pt>
                <c:pt idx="204">
                  <c:v>722</c:v>
                </c:pt>
                <c:pt idx="205">
                  <c:v>658</c:v>
                </c:pt>
                <c:pt idx="206">
                  <c:v>704</c:v>
                </c:pt>
                <c:pt idx="207">
                  <c:v>676</c:v>
                </c:pt>
                <c:pt idx="208">
                  <c:v>666</c:v>
                </c:pt>
                <c:pt idx="209">
                  <c:v>655</c:v>
                </c:pt>
                <c:pt idx="210">
                  <c:v>732</c:v>
                </c:pt>
                <c:pt idx="211">
                  <c:v>734</c:v>
                </c:pt>
                <c:pt idx="212">
                  <c:v>679</c:v>
                </c:pt>
                <c:pt idx="213">
                  <c:v>637</c:v>
                </c:pt>
                <c:pt idx="214">
                  <c:v>724</c:v>
                </c:pt>
                <c:pt idx="215">
                  <c:v>727</c:v>
                </c:pt>
                <c:pt idx="216">
                  <c:v>642</c:v>
                </c:pt>
                <c:pt idx="217">
                  <c:v>699</c:v>
                </c:pt>
                <c:pt idx="218">
                  <c:v>686</c:v>
                </c:pt>
                <c:pt idx="219">
                  <c:v>1003</c:v>
                </c:pt>
                <c:pt idx="220">
                  <c:v>1323</c:v>
                </c:pt>
                <c:pt idx="221">
                  <c:v>508</c:v>
                </c:pt>
                <c:pt idx="222">
                  <c:v>722</c:v>
                </c:pt>
                <c:pt idx="223">
                  <c:v>756</c:v>
                </c:pt>
                <c:pt idx="224">
                  <c:v>703</c:v>
                </c:pt>
                <c:pt idx="225">
                  <c:v>635</c:v>
                </c:pt>
                <c:pt idx="226">
                  <c:v>718</c:v>
                </c:pt>
                <c:pt idx="227">
                  <c:v>681</c:v>
                </c:pt>
                <c:pt idx="228">
                  <c:v>644</c:v>
                </c:pt>
                <c:pt idx="229">
                  <c:v>873</c:v>
                </c:pt>
                <c:pt idx="230">
                  <c:v>688</c:v>
                </c:pt>
                <c:pt idx="231">
                  <c:v>701</c:v>
                </c:pt>
                <c:pt idx="232">
                  <c:v>810</c:v>
                </c:pt>
                <c:pt idx="233">
                  <c:v>662</c:v>
                </c:pt>
                <c:pt idx="234">
                  <c:v>669</c:v>
                </c:pt>
                <c:pt idx="235">
                  <c:v>643</c:v>
                </c:pt>
                <c:pt idx="236">
                  <c:v>659</c:v>
                </c:pt>
                <c:pt idx="237">
                  <c:v>547</c:v>
                </c:pt>
                <c:pt idx="238">
                  <c:v>799</c:v>
                </c:pt>
                <c:pt idx="239">
                  <c:v>731</c:v>
                </c:pt>
                <c:pt idx="240">
                  <c:v>731</c:v>
                </c:pt>
                <c:pt idx="241">
                  <c:v>638</c:v>
                </c:pt>
                <c:pt idx="242">
                  <c:v>649</c:v>
                </c:pt>
                <c:pt idx="243">
                  <c:v>640</c:v>
                </c:pt>
                <c:pt idx="244">
                  <c:v>667</c:v>
                </c:pt>
                <c:pt idx="245">
                  <c:v>612</c:v>
                </c:pt>
                <c:pt idx="246">
                  <c:v>677</c:v>
                </c:pt>
                <c:pt idx="247">
                  <c:v>612</c:v>
                </c:pt>
                <c:pt idx="248">
                  <c:v>689</c:v>
                </c:pt>
                <c:pt idx="249">
                  <c:v>641</c:v>
                </c:pt>
                <c:pt idx="250">
                  <c:v>644</c:v>
                </c:pt>
                <c:pt idx="251">
                  <c:v>597</c:v>
                </c:pt>
                <c:pt idx="252">
                  <c:v>668</c:v>
                </c:pt>
                <c:pt idx="253">
                  <c:v>614</c:v>
                </c:pt>
                <c:pt idx="254">
                  <c:v>688</c:v>
                </c:pt>
                <c:pt idx="255">
                  <c:v>684</c:v>
                </c:pt>
                <c:pt idx="256">
                  <c:v>591</c:v>
                </c:pt>
                <c:pt idx="257">
                  <c:v>663</c:v>
                </c:pt>
                <c:pt idx="258">
                  <c:v>642</c:v>
                </c:pt>
                <c:pt idx="259">
                  <c:v>598</c:v>
                </c:pt>
                <c:pt idx="260">
                  <c:v>669</c:v>
                </c:pt>
                <c:pt idx="261">
                  <c:v>600</c:v>
                </c:pt>
                <c:pt idx="262">
                  <c:v>561</c:v>
                </c:pt>
                <c:pt idx="263">
                  <c:v>647</c:v>
                </c:pt>
                <c:pt idx="264">
                  <c:v>758</c:v>
                </c:pt>
                <c:pt idx="265">
                  <c:v>612</c:v>
                </c:pt>
                <c:pt idx="266">
                  <c:v>632</c:v>
                </c:pt>
                <c:pt idx="267">
                  <c:v>865</c:v>
                </c:pt>
                <c:pt idx="268">
                  <c:v>622</c:v>
                </c:pt>
                <c:pt idx="269">
                  <c:v>658</c:v>
                </c:pt>
                <c:pt idx="270">
                  <c:v>643</c:v>
                </c:pt>
                <c:pt idx="271">
                  <c:v>645</c:v>
                </c:pt>
                <c:pt idx="272">
                  <c:v>633</c:v>
                </c:pt>
                <c:pt idx="273">
                  <c:v>586</c:v>
                </c:pt>
                <c:pt idx="274">
                  <c:v>580</c:v>
                </c:pt>
                <c:pt idx="275">
                  <c:v>582</c:v>
                </c:pt>
                <c:pt idx="276">
                  <c:v>655</c:v>
                </c:pt>
                <c:pt idx="277">
                  <c:v>647</c:v>
                </c:pt>
                <c:pt idx="278">
                  <c:v>791</c:v>
                </c:pt>
                <c:pt idx="279">
                  <c:v>647</c:v>
                </c:pt>
                <c:pt idx="280">
                  <c:v>809</c:v>
                </c:pt>
                <c:pt idx="281">
                  <c:v>627</c:v>
                </c:pt>
                <c:pt idx="282">
                  <c:v>684</c:v>
                </c:pt>
                <c:pt idx="283">
                  <c:v>611</c:v>
                </c:pt>
                <c:pt idx="284">
                  <c:v>643</c:v>
                </c:pt>
                <c:pt idx="285">
                  <c:v>751</c:v>
                </c:pt>
                <c:pt idx="286">
                  <c:v>898</c:v>
                </c:pt>
                <c:pt idx="287">
                  <c:v>624</c:v>
                </c:pt>
                <c:pt idx="288">
                  <c:v>641</c:v>
                </c:pt>
                <c:pt idx="289">
                  <c:v>615</c:v>
                </c:pt>
                <c:pt idx="290">
                  <c:v>558</c:v>
                </c:pt>
                <c:pt idx="291">
                  <c:v>535</c:v>
                </c:pt>
                <c:pt idx="292">
                  <c:v>625</c:v>
                </c:pt>
                <c:pt idx="293">
                  <c:v>598</c:v>
                </c:pt>
                <c:pt idx="294">
                  <c:v>582</c:v>
                </c:pt>
                <c:pt idx="295">
                  <c:v>543</c:v>
                </c:pt>
                <c:pt idx="296">
                  <c:v>524</c:v>
                </c:pt>
                <c:pt idx="297">
                  <c:v>687</c:v>
                </c:pt>
                <c:pt idx="298">
                  <c:v>698</c:v>
                </c:pt>
                <c:pt idx="299">
                  <c:v>652</c:v>
                </c:pt>
                <c:pt idx="300">
                  <c:v>637</c:v>
                </c:pt>
                <c:pt idx="301">
                  <c:v>589</c:v>
                </c:pt>
                <c:pt idx="302">
                  <c:v>570</c:v>
                </c:pt>
                <c:pt idx="303">
                  <c:v>519</c:v>
                </c:pt>
                <c:pt idx="304">
                  <c:v>534</c:v>
                </c:pt>
                <c:pt idx="305">
                  <c:v>643</c:v>
                </c:pt>
                <c:pt idx="306">
                  <c:v>547</c:v>
                </c:pt>
                <c:pt idx="307">
                  <c:v>679</c:v>
                </c:pt>
                <c:pt idx="308">
                  <c:v>755</c:v>
                </c:pt>
                <c:pt idx="309">
                  <c:v>565</c:v>
                </c:pt>
                <c:pt idx="310">
                  <c:v>482</c:v>
                </c:pt>
                <c:pt idx="311">
                  <c:v>569</c:v>
                </c:pt>
                <c:pt idx="312">
                  <c:v>507</c:v>
                </c:pt>
                <c:pt idx="313">
                  <c:v>506</c:v>
                </c:pt>
                <c:pt idx="314">
                  <c:v>521</c:v>
                </c:pt>
                <c:pt idx="315">
                  <c:v>555</c:v>
                </c:pt>
                <c:pt idx="316">
                  <c:v>553</c:v>
                </c:pt>
                <c:pt idx="317">
                  <c:v>540</c:v>
                </c:pt>
                <c:pt idx="318">
                  <c:v>482</c:v>
                </c:pt>
                <c:pt idx="319">
                  <c:v>513</c:v>
                </c:pt>
                <c:pt idx="320">
                  <c:v>477</c:v>
                </c:pt>
                <c:pt idx="321">
                  <c:v>317</c:v>
                </c:pt>
                <c:pt idx="322">
                  <c:v>565</c:v>
                </c:pt>
                <c:pt idx="323">
                  <c:v>470</c:v>
                </c:pt>
                <c:pt idx="324">
                  <c:v>514</c:v>
                </c:pt>
                <c:pt idx="325">
                  <c:v>529</c:v>
                </c:pt>
                <c:pt idx="326">
                  <c:v>488</c:v>
                </c:pt>
                <c:pt idx="327">
                  <c:v>664</c:v>
                </c:pt>
                <c:pt idx="328">
                  <c:v>502</c:v>
                </c:pt>
                <c:pt idx="329">
                  <c:v>621</c:v>
                </c:pt>
                <c:pt idx="330">
                  <c:v>467</c:v>
                </c:pt>
                <c:pt idx="331">
                  <c:v>400</c:v>
                </c:pt>
                <c:pt idx="332">
                  <c:v>329</c:v>
                </c:pt>
                <c:pt idx="333">
                  <c:v>497</c:v>
                </c:pt>
                <c:pt idx="334">
                  <c:v>529</c:v>
                </c:pt>
                <c:pt idx="335">
                  <c:v>490</c:v>
                </c:pt>
                <c:pt idx="336">
                  <c:v>538</c:v>
                </c:pt>
                <c:pt idx="337">
                  <c:v>688</c:v>
                </c:pt>
                <c:pt idx="338">
                  <c:v>518</c:v>
                </c:pt>
                <c:pt idx="339">
                  <c:v>489</c:v>
                </c:pt>
                <c:pt idx="340">
                  <c:v>544</c:v>
                </c:pt>
                <c:pt idx="341">
                  <c:v>486</c:v>
                </c:pt>
                <c:pt idx="342">
                  <c:v>521</c:v>
                </c:pt>
                <c:pt idx="343">
                  <c:v>533</c:v>
                </c:pt>
                <c:pt idx="344">
                  <c:v>578</c:v>
                </c:pt>
                <c:pt idx="345">
                  <c:v>457</c:v>
                </c:pt>
                <c:pt idx="346">
                  <c:v>456</c:v>
                </c:pt>
                <c:pt idx="347">
                  <c:v>662</c:v>
                </c:pt>
                <c:pt idx="348">
                  <c:v>376</c:v>
                </c:pt>
                <c:pt idx="349">
                  <c:v>376</c:v>
                </c:pt>
                <c:pt idx="350">
                  <c:v>496</c:v>
                </c:pt>
                <c:pt idx="351">
                  <c:v>460</c:v>
                </c:pt>
                <c:pt idx="352">
                  <c:v>489</c:v>
                </c:pt>
                <c:pt idx="353">
                  <c:v>548</c:v>
                </c:pt>
                <c:pt idx="354">
                  <c:v>268</c:v>
                </c:pt>
                <c:pt idx="355">
                  <c:v>375</c:v>
                </c:pt>
                <c:pt idx="356">
                  <c:v>448</c:v>
                </c:pt>
                <c:pt idx="357">
                  <c:v>656</c:v>
                </c:pt>
                <c:pt idx="358">
                  <c:v>417</c:v>
                </c:pt>
                <c:pt idx="359">
                  <c:v>447</c:v>
                </c:pt>
                <c:pt idx="360">
                  <c:v>464</c:v>
                </c:pt>
                <c:pt idx="361">
                  <c:v>1039</c:v>
                </c:pt>
                <c:pt idx="362">
                  <c:v>471</c:v>
                </c:pt>
                <c:pt idx="363">
                  <c:v>452</c:v>
                </c:pt>
                <c:pt idx="364">
                  <c:v>836</c:v>
                </c:pt>
                <c:pt idx="365">
                  <c:v>372</c:v>
                </c:pt>
                <c:pt idx="366">
                  <c:v>470</c:v>
                </c:pt>
                <c:pt idx="367">
                  <c:v>439</c:v>
                </c:pt>
                <c:pt idx="368">
                  <c:v>452</c:v>
                </c:pt>
                <c:pt idx="369">
                  <c:v>453</c:v>
                </c:pt>
                <c:pt idx="370">
                  <c:v>420</c:v>
                </c:pt>
                <c:pt idx="371">
                  <c:v>447</c:v>
                </c:pt>
                <c:pt idx="372">
                  <c:v>380</c:v>
                </c:pt>
                <c:pt idx="373">
                  <c:v>727</c:v>
                </c:pt>
                <c:pt idx="374">
                  <c:v>395</c:v>
                </c:pt>
                <c:pt idx="375">
                  <c:v>419</c:v>
                </c:pt>
                <c:pt idx="376">
                  <c:v>405</c:v>
                </c:pt>
                <c:pt idx="377">
                  <c:v>442</c:v>
                </c:pt>
                <c:pt idx="378">
                  <c:v>371</c:v>
                </c:pt>
                <c:pt idx="379">
                  <c:v>363</c:v>
                </c:pt>
                <c:pt idx="380">
                  <c:v>443</c:v>
                </c:pt>
                <c:pt idx="381">
                  <c:v>342</c:v>
                </c:pt>
                <c:pt idx="382">
                  <c:v>376</c:v>
                </c:pt>
                <c:pt idx="383">
                  <c:v>300</c:v>
                </c:pt>
                <c:pt idx="384">
                  <c:v>409</c:v>
                </c:pt>
                <c:pt idx="385">
                  <c:v>481</c:v>
                </c:pt>
                <c:pt idx="386">
                  <c:v>437</c:v>
                </c:pt>
                <c:pt idx="387">
                  <c:v>438</c:v>
                </c:pt>
                <c:pt idx="388">
                  <c:v>342</c:v>
                </c:pt>
                <c:pt idx="389">
                  <c:v>340</c:v>
                </c:pt>
                <c:pt idx="390">
                  <c:v>372</c:v>
                </c:pt>
                <c:pt idx="391">
                  <c:v>335</c:v>
                </c:pt>
                <c:pt idx="392">
                  <c:v>583</c:v>
                </c:pt>
                <c:pt idx="393">
                  <c:v>327</c:v>
                </c:pt>
                <c:pt idx="394">
                  <c:v>374</c:v>
                </c:pt>
                <c:pt idx="395">
                  <c:v>353</c:v>
                </c:pt>
                <c:pt idx="396">
                  <c:v>364</c:v>
                </c:pt>
                <c:pt idx="397">
                  <c:v>556</c:v>
                </c:pt>
                <c:pt idx="398">
                  <c:v>760</c:v>
                </c:pt>
                <c:pt idx="399">
                  <c:v>333</c:v>
                </c:pt>
                <c:pt idx="400">
                  <c:v>514</c:v>
                </c:pt>
                <c:pt idx="401">
                  <c:v>315</c:v>
                </c:pt>
                <c:pt idx="402">
                  <c:v>352</c:v>
                </c:pt>
                <c:pt idx="403">
                  <c:v>446</c:v>
                </c:pt>
                <c:pt idx="404">
                  <c:v>376</c:v>
                </c:pt>
                <c:pt idx="405">
                  <c:v>495</c:v>
                </c:pt>
                <c:pt idx="406">
                  <c:v>473</c:v>
                </c:pt>
                <c:pt idx="407">
                  <c:v>688</c:v>
                </c:pt>
                <c:pt idx="408">
                  <c:v>487</c:v>
                </c:pt>
                <c:pt idx="409">
                  <c:v>482</c:v>
                </c:pt>
                <c:pt idx="410">
                  <c:v>391</c:v>
                </c:pt>
                <c:pt idx="411">
                  <c:v>486</c:v>
                </c:pt>
                <c:pt idx="412">
                  <c:v>354</c:v>
                </c:pt>
                <c:pt idx="413">
                  <c:v>420</c:v>
                </c:pt>
                <c:pt idx="414">
                  <c:v>376</c:v>
                </c:pt>
                <c:pt idx="415">
                  <c:v>395</c:v>
                </c:pt>
                <c:pt idx="416">
                  <c:v>322</c:v>
                </c:pt>
                <c:pt idx="417">
                  <c:v>488</c:v>
                </c:pt>
                <c:pt idx="418">
                  <c:v>378</c:v>
                </c:pt>
                <c:pt idx="419">
                  <c:v>343</c:v>
                </c:pt>
                <c:pt idx="420">
                  <c:v>295</c:v>
                </c:pt>
                <c:pt idx="421">
                  <c:v>294</c:v>
                </c:pt>
                <c:pt idx="422">
                  <c:v>475</c:v>
                </c:pt>
                <c:pt idx="423">
                  <c:v>338</c:v>
                </c:pt>
                <c:pt idx="424">
                  <c:v>272</c:v>
                </c:pt>
                <c:pt idx="425">
                  <c:v>390</c:v>
                </c:pt>
                <c:pt idx="426">
                  <c:v>395</c:v>
                </c:pt>
                <c:pt idx="427">
                  <c:v>315</c:v>
                </c:pt>
                <c:pt idx="428">
                  <c:v>297</c:v>
                </c:pt>
                <c:pt idx="429">
                  <c:v>331</c:v>
                </c:pt>
                <c:pt idx="430">
                  <c:v>421</c:v>
                </c:pt>
                <c:pt idx="431">
                  <c:v>421</c:v>
                </c:pt>
                <c:pt idx="432">
                  <c:v>421</c:v>
                </c:pt>
                <c:pt idx="433">
                  <c:v>454</c:v>
                </c:pt>
                <c:pt idx="434">
                  <c:v>234</c:v>
                </c:pt>
                <c:pt idx="435">
                  <c:v>325</c:v>
                </c:pt>
                <c:pt idx="436">
                  <c:v>544</c:v>
                </c:pt>
                <c:pt idx="437">
                  <c:v>229</c:v>
                </c:pt>
                <c:pt idx="438">
                  <c:v>263</c:v>
                </c:pt>
                <c:pt idx="439">
                  <c:v>267</c:v>
                </c:pt>
                <c:pt idx="440">
                  <c:v>543</c:v>
                </c:pt>
                <c:pt idx="441">
                  <c:v>525</c:v>
                </c:pt>
                <c:pt idx="442">
                  <c:v>309</c:v>
                </c:pt>
                <c:pt idx="443">
                  <c:v>660</c:v>
                </c:pt>
                <c:pt idx="444">
                  <c:v>519</c:v>
                </c:pt>
                <c:pt idx="445">
                  <c:v>404</c:v>
                </c:pt>
                <c:pt idx="446">
                  <c:v>242</c:v>
                </c:pt>
                <c:pt idx="447">
                  <c:v>634</c:v>
                </c:pt>
                <c:pt idx="448">
                  <c:v>301</c:v>
                </c:pt>
                <c:pt idx="449">
                  <c:v>300</c:v>
                </c:pt>
                <c:pt idx="450">
                  <c:v>264</c:v>
                </c:pt>
                <c:pt idx="451">
                  <c:v>431</c:v>
                </c:pt>
                <c:pt idx="452">
                  <c:v>526</c:v>
                </c:pt>
                <c:pt idx="453">
                  <c:v>448</c:v>
                </c:pt>
                <c:pt idx="454">
                  <c:v>424</c:v>
                </c:pt>
                <c:pt idx="455">
                  <c:v>503</c:v>
                </c:pt>
                <c:pt idx="456">
                  <c:v>517</c:v>
                </c:pt>
                <c:pt idx="457">
                  <c:v>556</c:v>
                </c:pt>
                <c:pt idx="458">
                  <c:v>209</c:v>
                </c:pt>
                <c:pt idx="459">
                  <c:v>288</c:v>
                </c:pt>
                <c:pt idx="460">
                  <c:v>285</c:v>
                </c:pt>
                <c:pt idx="461">
                  <c:v>356</c:v>
                </c:pt>
                <c:pt idx="462">
                  <c:v>307</c:v>
                </c:pt>
                <c:pt idx="463">
                  <c:v>508</c:v>
                </c:pt>
                <c:pt idx="464">
                  <c:v>448</c:v>
                </c:pt>
                <c:pt idx="465">
                  <c:v>268</c:v>
                </c:pt>
                <c:pt idx="466">
                  <c:v>519</c:v>
                </c:pt>
                <c:pt idx="467">
                  <c:v>1449</c:v>
                </c:pt>
                <c:pt idx="468">
                  <c:v>303</c:v>
                </c:pt>
                <c:pt idx="469">
                  <c:v>268</c:v>
                </c:pt>
                <c:pt idx="470">
                  <c:v>507</c:v>
                </c:pt>
                <c:pt idx="471">
                  <c:v>342</c:v>
                </c:pt>
                <c:pt idx="472">
                  <c:v>651</c:v>
                </c:pt>
                <c:pt idx="473">
                  <c:v>690</c:v>
                </c:pt>
                <c:pt idx="474">
                  <c:v>475</c:v>
                </c:pt>
                <c:pt idx="475">
                  <c:v>313</c:v>
                </c:pt>
                <c:pt idx="476">
                  <c:v>377</c:v>
                </c:pt>
                <c:pt idx="477">
                  <c:v>293</c:v>
                </c:pt>
                <c:pt idx="478">
                  <c:v>262</c:v>
                </c:pt>
                <c:pt idx="479">
                  <c:v>444</c:v>
                </c:pt>
                <c:pt idx="480">
                  <c:v>478</c:v>
                </c:pt>
                <c:pt idx="481">
                  <c:v>288</c:v>
                </c:pt>
                <c:pt idx="482">
                  <c:v>260</c:v>
                </c:pt>
                <c:pt idx="483">
                  <c:v>449</c:v>
                </c:pt>
                <c:pt idx="484">
                  <c:v>477</c:v>
                </c:pt>
                <c:pt idx="485">
                  <c:v>252</c:v>
                </c:pt>
                <c:pt idx="486">
                  <c:v>231</c:v>
                </c:pt>
                <c:pt idx="487">
                  <c:v>265</c:v>
                </c:pt>
                <c:pt idx="488">
                  <c:v>270</c:v>
                </c:pt>
                <c:pt idx="489">
                  <c:v>255</c:v>
                </c:pt>
                <c:pt idx="490">
                  <c:v>239</c:v>
                </c:pt>
                <c:pt idx="491">
                  <c:v>308</c:v>
                </c:pt>
                <c:pt idx="492">
                  <c:v>395</c:v>
                </c:pt>
                <c:pt idx="493">
                  <c:v>294</c:v>
                </c:pt>
                <c:pt idx="494">
                  <c:v>272</c:v>
                </c:pt>
                <c:pt idx="495">
                  <c:v>521</c:v>
                </c:pt>
                <c:pt idx="496">
                  <c:v>434</c:v>
                </c:pt>
                <c:pt idx="497">
                  <c:v>269</c:v>
                </c:pt>
                <c:pt idx="498">
                  <c:v>421</c:v>
                </c:pt>
                <c:pt idx="499">
                  <c:v>364</c:v>
                </c:pt>
                <c:pt idx="500">
                  <c:v>362</c:v>
                </c:pt>
                <c:pt idx="501">
                  <c:v>276</c:v>
                </c:pt>
                <c:pt idx="502">
                  <c:v>288</c:v>
                </c:pt>
                <c:pt idx="503">
                  <c:v>393</c:v>
                </c:pt>
                <c:pt idx="504">
                  <c:v>285</c:v>
                </c:pt>
                <c:pt idx="505">
                  <c:v>277</c:v>
                </c:pt>
                <c:pt idx="506">
                  <c:v>236</c:v>
                </c:pt>
                <c:pt idx="507">
                  <c:v>268</c:v>
                </c:pt>
                <c:pt idx="508">
                  <c:v>294</c:v>
                </c:pt>
                <c:pt idx="509">
                  <c:v>239</c:v>
                </c:pt>
                <c:pt idx="510">
                  <c:v>290</c:v>
                </c:pt>
                <c:pt idx="511">
                  <c:v>374</c:v>
                </c:pt>
                <c:pt idx="512">
                  <c:v>477</c:v>
                </c:pt>
                <c:pt idx="513">
                  <c:v>288</c:v>
                </c:pt>
                <c:pt idx="514">
                  <c:v>329</c:v>
                </c:pt>
                <c:pt idx="515">
                  <c:v>262</c:v>
                </c:pt>
                <c:pt idx="516">
                  <c:v>352</c:v>
                </c:pt>
                <c:pt idx="517">
                  <c:v>228</c:v>
                </c:pt>
                <c:pt idx="518">
                  <c:v>506</c:v>
                </c:pt>
                <c:pt idx="519">
                  <c:v>229</c:v>
                </c:pt>
                <c:pt idx="520">
                  <c:v>302</c:v>
                </c:pt>
                <c:pt idx="521">
                  <c:v>435</c:v>
                </c:pt>
                <c:pt idx="522">
                  <c:v>228</c:v>
                </c:pt>
                <c:pt idx="523">
                  <c:v>228</c:v>
                </c:pt>
                <c:pt idx="524">
                  <c:v>228</c:v>
                </c:pt>
                <c:pt idx="525">
                  <c:v>228</c:v>
                </c:pt>
                <c:pt idx="526">
                  <c:v>227</c:v>
                </c:pt>
                <c:pt idx="527">
                  <c:v>286</c:v>
                </c:pt>
                <c:pt idx="528">
                  <c:v>285</c:v>
                </c:pt>
                <c:pt idx="529">
                  <c:v>373</c:v>
                </c:pt>
                <c:pt idx="530">
                  <c:v>234</c:v>
                </c:pt>
                <c:pt idx="531">
                  <c:v>262</c:v>
                </c:pt>
                <c:pt idx="532">
                  <c:v>287</c:v>
                </c:pt>
                <c:pt idx="533">
                  <c:v>285</c:v>
                </c:pt>
                <c:pt idx="534">
                  <c:v>259</c:v>
                </c:pt>
                <c:pt idx="535">
                  <c:v>499</c:v>
                </c:pt>
                <c:pt idx="536">
                  <c:v>234</c:v>
                </c:pt>
                <c:pt idx="537">
                  <c:v>282</c:v>
                </c:pt>
                <c:pt idx="538">
                  <c:v>233</c:v>
                </c:pt>
                <c:pt idx="539">
                  <c:v>227</c:v>
                </c:pt>
                <c:pt idx="540">
                  <c:v>305</c:v>
                </c:pt>
                <c:pt idx="541">
                  <c:v>209</c:v>
                </c:pt>
                <c:pt idx="542">
                  <c:v>227</c:v>
                </c:pt>
                <c:pt idx="543">
                  <c:v>227</c:v>
                </c:pt>
                <c:pt idx="544">
                  <c:v>363</c:v>
                </c:pt>
                <c:pt idx="545">
                  <c:v>292</c:v>
                </c:pt>
                <c:pt idx="546">
                  <c:v>254</c:v>
                </c:pt>
                <c:pt idx="547">
                  <c:v>306</c:v>
                </c:pt>
                <c:pt idx="548">
                  <c:v>345</c:v>
                </c:pt>
                <c:pt idx="549">
                  <c:v>468</c:v>
                </c:pt>
                <c:pt idx="550">
                  <c:v>271</c:v>
                </c:pt>
                <c:pt idx="551">
                  <c:v>285</c:v>
                </c:pt>
                <c:pt idx="552">
                  <c:v>303</c:v>
                </c:pt>
                <c:pt idx="553">
                  <c:v>376</c:v>
                </c:pt>
                <c:pt idx="554">
                  <c:v>248</c:v>
                </c:pt>
                <c:pt idx="555">
                  <c:v>273</c:v>
                </c:pt>
                <c:pt idx="556">
                  <c:v>286</c:v>
                </c:pt>
                <c:pt idx="557">
                  <c:v>299</c:v>
                </c:pt>
                <c:pt idx="558">
                  <c:v>297</c:v>
                </c:pt>
                <c:pt idx="559">
                  <c:v>228</c:v>
                </c:pt>
                <c:pt idx="560">
                  <c:v>228</c:v>
                </c:pt>
                <c:pt idx="561">
                  <c:v>228</c:v>
                </c:pt>
                <c:pt idx="562">
                  <c:v>230</c:v>
                </c:pt>
                <c:pt idx="563">
                  <c:v>189</c:v>
                </c:pt>
                <c:pt idx="564">
                  <c:v>303</c:v>
                </c:pt>
                <c:pt idx="565">
                  <c:v>475</c:v>
                </c:pt>
                <c:pt idx="566">
                  <c:v>224</c:v>
                </c:pt>
                <c:pt idx="567">
                  <c:v>243</c:v>
                </c:pt>
                <c:pt idx="568">
                  <c:v>496</c:v>
                </c:pt>
                <c:pt idx="569">
                  <c:v>686</c:v>
                </c:pt>
                <c:pt idx="570">
                  <c:v>558</c:v>
                </c:pt>
                <c:pt idx="571">
                  <c:v>257</c:v>
                </c:pt>
                <c:pt idx="572">
                  <c:v>327</c:v>
                </c:pt>
                <c:pt idx="573">
                  <c:v>449</c:v>
                </c:pt>
                <c:pt idx="574">
                  <c:v>220</c:v>
                </c:pt>
                <c:pt idx="575">
                  <c:v>294</c:v>
                </c:pt>
                <c:pt idx="576">
                  <c:v>262</c:v>
                </c:pt>
                <c:pt idx="577">
                  <c:v>259</c:v>
                </c:pt>
                <c:pt idx="578">
                  <c:v>225</c:v>
                </c:pt>
                <c:pt idx="579">
                  <c:v>244</c:v>
                </c:pt>
                <c:pt idx="580">
                  <c:v>423</c:v>
                </c:pt>
                <c:pt idx="581">
                  <c:v>256</c:v>
                </c:pt>
                <c:pt idx="582">
                  <c:v>145</c:v>
                </c:pt>
                <c:pt idx="583">
                  <c:v>276</c:v>
                </c:pt>
                <c:pt idx="584">
                  <c:v>350</c:v>
                </c:pt>
                <c:pt idx="585">
                  <c:v>299</c:v>
                </c:pt>
                <c:pt idx="586">
                  <c:v>299</c:v>
                </c:pt>
                <c:pt idx="587">
                  <c:v>538</c:v>
                </c:pt>
                <c:pt idx="588">
                  <c:v>223</c:v>
                </c:pt>
                <c:pt idx="589">
                  <c:v>437</c:v>
                </c:pt>
                <c:pt idx="590">
                  <c:v>172</c:v>
                </c:pt>
                <c:pt idx="591">
                  <c:v>345</c:v>
                </c:pt>
                <c:pt idx="592">
                  <c:v>179</c:v>
                </c:pt>
                <c:pt idx="593">
                  <c:v>266</c:v>
                </c:pt>
                <c:pt idx="594">
                  <c:v>165</c:v>
                </c:pt>
                <c:pt idx="595">
                  <c:v>238</c:v>
                </c:pt>
                <c:pt idx="596">
                  <c:v>268</c:v>
                </c:pt>
                <c:pt idx="597">
                  <c:v>427</c:v>
                </c:pt>
                <c:pt idx="598">
                  <c:v>427</c:v>
                </c:pt>
                <c:pt idx="599">
                  <c:v>274</c:v>
                </c:pt>
                <c:pt idx="600">
                  <c:v>262</c:v>
                </c:pt>
                <c:pt idx="601">
                  <c:v>241</c:v>
                </c:pt>
                <c:pt idx="602">
                  <c:v>240</c:v>
                </c:pt>
                <c:pt idx="603">
                  <c:v>221</c:v>
                </c:pt>
                <c:pt idx="604">
                  <c:v>209</c:v>
                </c:pt>
                <c:pt idx="605">
                  <c:v>231</c:v>
                </c:pt>
                <c:pt idx="606">
                  <c:v>244</c:v>
                </c:pt>
                <c:pt idx="607">
                  <c:v>268</c:v>
                </c:pt>
                <c:pt idx="608">
                  <c:v>301</c:v>
                </c:pt>
                <c:pt idx="609">
                  <c:v>215</c:v>
                </c:pt>
                <c:pt idx="610">
                  <c:v>268</c:v>
                </c:pt>
                <c:pt idx="611">
                  <c:v>230</c:v>
                </c:pt>
                <c:pt idx="612">
                  <c:v>321</c:v>
                </c:pt>
                <c:pt idx="613">
                  <c:v>248</c:v>
                </c:pt>
                <c:pt idx="614">
                  <c:v>220</c:v>
                </c:pt>
                <c:pt idx="615">
                  <c:v>241</c:v>
                </c:pt>
                <c:pt idx="616">
                  <c:v>376</c:v>
                </c:pt>
                <c:pt idx="617">
                  <c:v>204</c:v>
                </c:pt>
                <c:pt idx="618">
                  <c:v>260</c:v>
                </c:pt>
                <c:pt idx="619">
                  <c:v>213</c:v>
                </c:pt>
                <c:pt idx="620">
                  <c:v>384</c:v>
                </c:pt>
                <c:pt idx="621">
                  <c:v>267</c:v>
                </c:pt>
                <c:pt idx="622">
                  <c:v>253</c:v>
                </c:pt>
                <c:pt idx="623">
                  <c:v>242</c:v>
                </c:pt>
                <c:pt idx="624">
                  <c:v>215</c:v>
                </c:pt>
                <c:pt idx="625">
                  <c:v>324</c:v>
                </c:pt>
                <c:pt idx="626">
                  <c:v>254</c:v>
                </c:pt>
                <c:pt idx="627">
                  <c:v>217</c:v>
                </c:pt>
                <c:pt idx="628">
                  <c:v>255</c:v>
                </c:pt>
                <c:pt idx="629">
                  <c:v>275</c:v>
                </c:pt>
                <c:pt idx="630">
                  <c:v>313</c:v>
                </c:pt>
                <c:pt idx="631">
                  <c:v>244</c:v>
                </c:pt>
                <c:pt idx="632">
                  <c:v>518</c:v>
                </c:pt>
                <c:pt idx="633">
                  <c:v>483</c:v>
                </c:pt>
                <c:pt idx="634">
                  <c:v>290</c:v>
                </c:pt>
                <c:pt idx="635">
                  <c:v>232</c:v>
                </c:pt>
                <c:pt idx="636">
                  <c:v>244</c:v>
                </c:pt>
                <c:pt idx="637">
                  <c:v>511</c:v>
                </c:pt>
                <c:pt idx="638">
                  <c:v>236</c:v>
                </c:pt>
                <c:pt idx="639">
                  <c:v>220</c:v>
                </c:pt>
                <c:pt idx="640">
                  <c:v>331</c:v>
                </c:pt>
                <c:pt idx="641">
                  <c:v>393</c:v>
                </c:pt>
                <c:pt idx="642">
                  <c:v>404</c:v>
                </c:pt>
                <c:pt idx="643">
                  <c:v>206</c:v>
                </c:pt>
                <c:pt idx="644">
                  <c:v>208</c:v>
                </c:pt>
                <c:pt idx="645">
                  <c:v>285</c:v>
                </c:pt>
                <c:pt idx="646">
                  <c:v>327</c:v>
                </c:pt>
                <c:pt idx="647">
                  <c:v>231</c:v>
                </c:pt>
                <c:pt idx="648">
                  <c:v>234</c:v>
                </c:pt>
                <c:pt idx="649">
                  <c:v>222</c:v>
                </c:pt>
                <c:pt idx="650">
                  <c:v>181</c:v>
                </c:pt>
                <c:pt idx="651">
                  <c:v>188</c:v>
                </c:pt>
                <c:pt idx="652">
                  <c:v>468</c:v>
                </c:pt>
                <c:pt idx="653">
                  <c:v>189</c:v>
                </c:pt>
                <c:pt idx="654">
                  <c:v>228</c:v>
                </c:pt>
                <c:pt idx="655">
                  <c:v>321</c:v>
                </c:pt>
                <c:pt idx="656">
                  <c:v>214</c:v>
                </c:pt>
                <c:pt idx="657">
                  <c:v>199</c:v>
                </c:pt>
                <c:pt idx="658">
                  <c:v>753</c:v>
                </c:pt>
                <c:pt idx="659">
                  <c:v>172</c:v>
                </c:pt>
                <c:pt idx="660">
                  <c:v>170</c:v>
                </c:pt>
                <c:pt idx="661">
                  <c:v>175</c:v>
                </c:pt>
                <c:pt idx="662">
                  <c:v>150</c:v>
                </c:pt>
                <c:pt idx="663">
                  <c:v>106</c:v>
                </c:pt>
                <c:pt idx="664">
                  <c:v>153</c:v>
                </c:pt>
                <c:pt idx="665">
                  <c:v>118</c:v>
                </c:pt>
                <c:pt idx="666">
                  <c:v>144</c:v>
                </c:pt>
                <c:pt idx="667">
                  <c:v>143</c:v>
                </c:pt>
                <c:pt idx="668">
                  <c:v>156</c:v>
                </c:pt>
                <c:pt idx="669">
                  <c:v>208</c:v>
                </c:pt>
                <c:pt idx="670">
                  <c:v>125</c:v>
                </c:pt>
                <c:pt idx="671">
                  <c:v>122</c:v>
                </c:pt>
                <c:pt idx="672">
                  <c:v>122</c:v>
                </c:pt>
                <c:pt idx="673">
                  <c:v>122</c:v>
                </c:pt>
                <c:pt idx="674">
                  <c:v>143</c:v>
                </c:pt>
                <c:pt idx="675">
                  <c:v>131</c:v>
                </c:pt>
                <c:pt idx="676">
                  <c:v>146</c:v>
                </c:pt>
                <c:pt idx="677">
                  <c:v>136</c:v>
                </c:pt>
                <c:pt idx="678">
                  <c:v>188</c:v>
                </c:pt>
                <c:pt idx="679">
                  <c:v>123</c:v>
                </c:pt>
                <c:pt idx="680">
                  <c:v>134</c:v>
                </c:pt>
                <c:pt idx="681">
                  <c:v>87</c:v>
                </c:pt>
                <c:pt idx="682">
                  <c:v>77</c:v>
                </c:pt>
                <c:pt idx="683">
                  <c:v>99</c:v>
                </c:pt>
                <c:pt idx="684">
                  <c:v>95</c:v>
                </c:pt>
                <c:pt idx="685">
                  <c:v>82</c:v>
                </c:pt>
                <c:pt idx="686">
                  <c:v>179</c:v>
                </c:pt>
                <c:pt idx="687">
                  <c:v>108</c:v>
                </c:pt>
                <c:pt idx="688">
                  <c:v>67</c:v>
                </c:pt>
              </c:numCache>
            </c:numRef>
          </c:xVal>
          <c:yVal>
            <c:numRef>
              <c:f>'Bike Ride History'!$E$2:$E$690</c:f>
              <c:numCache>
                <c:formatCode>0</c:formatCode>
                <c:ptCount val="689"/>
                <c:pt idx="0">
                  <c:v>159.65</c:v>
                </c:pt>
                <c:pt idx="1">
                  <c:v>153.43333333333334</c:v>
                </c:pt>
                <c:pt idx="2">
                  <c:v>147.81666666666666</c:v>
                </c:pt>
                <c:pt idx="3">
                  <c:v>147.08333333333334</c:v>
                </c:pt>
                <c:pt idx="4">
                  <c:v>142.75</c:v>
                </c:pt>
                <c:pt idx="5">
                  <c:v>138.36666666666667</c:v>
                </c:pt>
                <c:pt idx="6">
                  <c:v>147.21666666666667</c:v>
                </c:pt>
                <c:pt idx="7">
                  <c:v>137.76666666666668</c:v>
                </c:pt>
                <c:pt idx="8">
                  <c:v>194.91666666666666</c:v>
                </c:pt>
                <c:pt idx="9">
                  <c:v>126.45</c:v>
                </c:pt>
                <c:pt idx="10">
                  <c:v>113.16666666666667</c:v>
                </c:pt>
                <c:pt idx="11">
                  <c:v>142.61666666666667</c:v>
                </c:pt>
                <c:pt idx="12">
                  <c:v>139.33333333333334</c:v>
                </c:pt>
                <c:pt idx="13">
                  <c:v>117.91666666666667</c:v>
                </c:pt>
                <c:pt idx="14">
                  <c:v>140.91666666666666</c:v>
                </c:pt>
                <c:pt idx="15">
                  <c:v>173.76666666666668</c:v>
                </c:pt>
                <c:pt idx="16">
                  <c:v>94.666666666666671</c:v>
                </c:pt>
                <c:pt idx="17">
                  <c:v>211.36666666666667</c:v>
                </c:pt>
                <c:pt idx="18">
                  <c:v>135.68333333333334</c:v>
                </c:pt>
                <c:pt idx="19">
                  <c:v>168.76666666666668</c:v>
                </c:pt>
                <c:pt idx="20">
                  <c:v>161.91666666666666</c:v>
                </c:pt>
                <c:pt idx="21">
                  <c:v>109.03333333333333</c:v>
                </c:pt>
                <c:pt idx="22">
                  <c:v>94.683333333333337</c:v>
                </c:pt>
                <c:pt idx="23">
                  <c:v>82.266666666666666</c:v>
                </c:pt>
                <c:pt idx="24">
                  <c:v>103.26666666666667</c:v>
                </c:pt>
                <c:pt idx="25">
                  <c:v>110.25</c:v>
                </c:pt>
                <c:pt idx="26">
                  <c:v>105.45</c:v>
                </c:pt>
                <c:pt idx="27">
                  <c:v>93.333333333333329</c:v>
                </c:pt>
                <c:pt idx="28">
                  <c:v>107.8</c:v>
                </c:pt>
                <c:pt idx="29">
                  <c:v>144.13333333333333</c:v>
                </c:pt>
                <c:pt idx="30">
                  <c:v>113.2</c:v>
                </c:pt>
                <c:pt idx="31">
                  <c:v>78.833333333333329</c:v>
                </c:pt>
                <c:pt idx="32">
                  <c:v>105.76666666666667</c:v>
                </c:pt>
                <c:pt idx="33">
                  <c:v>81.016666666666666</c:v>
                </c:pt>
                <c:pt idx="34">
                  <c:v>127.85</c:v>
                </c:pt>
                <c:pt idx="35">
                  <c:v>121.06666666666666</c:v>
                </c:pt>
                <c:pt idx="36">
                  <c:v>153.94999999999999</c:v>
                </c:pt>
                <c:pt idx="37">
                  <c:v>85.13333333333334</c:v>
                </c:pt>
                <c:pt idx="38">
                  <c:v>75.5</c:v>
                </c:pt>
                <c:pt idx="39">
                  <c:v>87.266666666666666</c:v>
                </c:pt>
                <c:pt idx="40">
                  <c:v>115.61666666666666</c:v>
                </c:pt>
                <c:pt idx="41">
                  <c:v>102.31666666666666</c:v>
                </c:pt>
                <c:pt idx="42">
                  <c:v>109.2</c:v>
                </c:pt>
                <c:pt idx="43">
                  <c:v>87.88333333333334</c:v>
                </c:pt>
                <c:pt idx="44">
                  <c:v>74.816666666666663</c:v>
                </c:pt>
                <c:pt idx="45">
                  <c:v>87.61666666666666</c:v>
                </c:pt>
                <c:pt idx="46">
                  <c:v>71.933333333333337</c:v>
                </c:pt>
                <c:pt idx="47">
                  <c:v>101.15</c:v>
                </c:pt>
                <c:pt idx="48">
                  <c:v>80</c:v>
                </c:pt>
                <c:pt idx="49">
                  <c:v>71.083333333333329</c:v>
                </c:pt>
                <c:pt idx="50">
                  <c:v>103.13333333333334</c:v>
                </c:pt>
                <c:pt idx="51">
                  <c:v>86.333333333333329</c:v>
                </c:pt>
                <c:pt idx="52">
                  <c:v>68.099999999999994</c:v>
                </c:pt>
                <c:pt idx="53">
                  <c:v>106.6</c:v>
                </c:pt>
                <c:pt idx="54">
                  <c:v>83.983333333333334</c:v>
                </c:pt>
                <c:pt idx="55">
                  <c:v>66.733333333333334</c:v>
                </c:pt>
                <c:pt idx="56">
                  <c:v>70.783333333333331</c:v>
                </c:pt>
                <c:pt idx="57">
                  <c:v>66.266666666666666</c:v>
                </c:pt>
                <c:pt idx="58">
                  <c:v>65.416666666666671</c:v>
                </c:pt>
                <c:pt idx="59">
                  <c:v>107.31666666666666</c:v>
                </c:pt>
                <c:pt idx="60">
                  <c:v>81</c:v>
                </c:pt>
                <c:pt idx="61">
                  <c:v>66.099999999999994</c:v>
                </c:pt>
                <c:pt idx="62">
                  <c:v>64.533333333333331</c:v>
                </c:pt>
                <c:pt idx="63">
                  <c:v>106.65</c:v>
                </c:pt>
                <c:pt idx="64">
                  <c:v>103.2</c:v>
                </c:pt>
                <c:pt idx="65">
                  <c:v>70.683333333333337</c:v>
                </c:pt>
                <c:pt idx="66">
                  <c:v>62.716666666666669</c:v>
                </c:pt>
                <c:pt idx="67">
                  <c:v>72.516666666666666</c:v>
                </c:pt>
                <c:pt idx="68">
                  <c:v>155.94999999999999</c:v>
                </c:pt>
                <c:pt idx="69">
                  <c:v>117.58333333333333</c:v>
                </c:pt>
                <c:pt idx="70">
                  <c:v>101.28333333333333</c:v>
                </c:pt>
                <c:pt idx="71">
                  <c:v>82.05</c:v>
                </c:pt>
                <c:pt idx="72">
                  <c:v>65.38333333333334</c:v>
                </c:pt>
                <c:pt idx="73">
                  <c:v>71.216666666666669</c:v>
                </c:pt>
                <c:pt idx="74">
                  <c:v>90.316666666666663</c:v>
                </c:pt>
                <c:pt idx="75">
                  <c:v>65.983333333333334</c:v>
                </c:pt>
                <c:pt idx="76">
                  <c:v>169.56666666666666</c:v>
                </c:pt>
                <c:pt idx="77">
                  <c:v>69.416666666666671</c:v>
                </c:pt>
                <c:pt idx="78">
                  <c:v>107.4</c:v>
                </c:pt>
                <c:pt idx="79">
                  <c:v>109.55</c:v>
                </c:pt>
                <c:pt idx="80">
                  <c:v>71.966666666666669</c:v>
                </c:pt>
                <c:pt idx="81">
                  <c:v>102.41666666666667</c:v>
                </c:pt>
                <c:pt idx="82">
                  <c:v>100.31666666666666</c:v>
                </c:pt>
                <c:pt idx="83">
                  <c:v>71.599999999999994</c:v>
                </c:pt>
                <c:pt idx="84">
                  <c:v>80.166666666666671</c:v>
                </c:pt>
                <c:pt idx="85">
                  <c:v>64.55</c:v>
                </c:pt>
                <c:pt idx="86">
                  <c:v>61.45</c:v>
                </c:pt>
                <c:pt idx="87">
                  <c:v>88.666666666666671</c:v>
                </c:pt>
                <c:pt idx="88">
                  <c:v>70.783333333333331</c:v>
                </c:pt>
                <c:pt idx="89">
                  <c:v>81.150000000000006</c:v>
                </c:pt>
                <c:pt idx="90">
                  <c:v>58.283333333333331</c:v>
                </c:pt>
                <c:pt idx="91">
                  <c:v>56.033333333333331</c:v>
                </c:pt>
                <c:pt idx="92">
                  <c:v>57.55</c:v>
                </c:pt>
                <c:pt idx="93">
                  <c:v>58.583333333333336</c:v>
                </c:pt>
                <c:pt idx="94">
                  <c:v>93.766666666666666</c:v>
                </c:pt>
                <c:pt idx="95">
                  <c:v>66.900000000000006</c:v>
                </c:pt>
                <c:pt idx="96">
                  <c:v>55.833333333333336</c:v>
                </c:pt>
                <c:pt idx="97">
                  <c:v>98.333333333333329</c:v>
                </c:pt>
                <c:pt idx="98">
                  <c:v>71.3</c:v>
                </c:pt>
                <c:pt idx="99">
                  <c:v>101.25</c:v>
                </c:pt>
                <c:pt idx="100">
                  <c:v>69.483333333333334</c:v>
                </c:pt>
                <c:pt idx="101">
                  <c:v>124.76666666666667</c:v>
                </c:pt>
                <c:pt idx="102">
                  <c:v>69.983333333333334</c:v>
                </c:pt>
                <c:pt idx="103">
                  <c:v>83.85</c:v>
                </c:pt>
                <c:pt idx="104">
                  <c:v>110.68333333333334</c:v>
                </c:pt>
                <c:pt idx="105">
                  <c:v>64.916666666666671</c:v>
                </c:pt>
                <c:pt idx="106">
                  <c:v>63.833333333333336</c:v>
                </c:pt>
                <c:pt idx="107">
                  <c:v>63.833333333333336</c:v>
                </c:pt>
                <c:pt idx="108">
                  <c:v>93.566666666666663</c:v>
                </c:pt>
                <c:pt idx="109">
                  <c:v>60.15</c:v>
                </c:pt>
                <c:pt idx="110">
                  <c:v>120</c:v>
                </c:pt>
                <c:pt idx="111">
                  <c:v>63.75</c:v>
                </c:pt>
                <c:pt idx="112">
                  <c:v>63.083333333333336</c:v>
                </c:pt>
                <c:pt idx="113">
                  <c:v>60</c:v>
                </c:pt>
                <c:pt idx="114">
                  <c:v>71.333333333333329</c:v>
                </c:pt>
                <c:pt idx="115">
                  <c:v>65.266666666666666</c:v>
                </c:pt>
                <c:pt idx="116">
                  <c:v>72.216666666666669</c:v>
                </c:pt>
                <c:pt idx="117">
                  <c:v>62.166666666666664</c:v>
                </c:pt>
                <c:pt idx="118">
                  <c:v>75.266666666666666</c:v>
                </c:pt>
                <c:pt idx="119">
                  <c:v>82.316666666666663</c:v>
                </c:pt>
                <c:pt idx="120">
                  <c:v>60.9</c:v>
                </c:pt>
                <c:pt idx="121">
                  <c:v>65.45</c:v>
                </c:pt>
                <c:pt idx="122">
                  <c:v>61.233333333333334</c:v>
                </c:pt>
                <c:pt idx="123">
                  <c:v>61.2</c:v>
                </c:pt>
                <c:pt idx="124">
                  <c:v>70.016666666666666</c:v>
                </c:pt>
                <c:pt idx="125">
                  <c:v>70.05</c:v>
                </c:pt>
                <c:pt idx="126">
                  <c:v>70.900000000000006</c:v>
                </c:pt>
                <c:pt idx="127">
                  <c:v>59.5</c:v>
                </c:pt>
                <c:pt idx="128">
                  <c:v>59.5</c:v>
                </c:pt>
                <c:pt idx="129">
                  <c:v>49.983333333333334</c:v>
                </c:pt>
                <c:pt idx="130">
                  <c:v>62.116666666666667</c:v>
                </c:pt>
                <c:pt idx="131">
                  <c:v>105</c:v>
                </c:pt>
                <c:pt idx="132">
                  <c:v>56.7</c:v>
                </c:pt>
                <c:pt idx="133">
                  <c:v>60.75</c:v>
                </c:pt>
                <c:pt idx="134">
                  <c:v>59.666666666666664</c:v>
                </c:pt>
                <c:pt idx="135">
                  <c:v>66.083333333333329</c:v>
                </c:pt>
                <c:pt idx="136">
                  <c:v>63.866666666666667</c:v>
                </c:pt>
                <c:pt idx="137">
                  <c:v>57.033333333333331</c:v>
                </c:pt>
                <c:pt idx="138">
                  <c:v>66.13333333333334</c:v>
                </c:pt>
                <c:pt idx="139">
                  <c:v>64.2</c:v>
                </c:pt>
                <c:pt idx="140">
                  <c:v>59.733333333333334</c:v>
                </c:pt>
                <c:pt idx="141">
                  <c:v>53.366666666666667</c:v>
                </c:pt>
                <c:pt idx="142">
                  <c:v>62.25</c:v>
                </c:pt>
                <c:pt idx="143">
                  <c:v>70.466666666666669</c:v>
                </c:pt>
                <c:pt idx="144">
                  <c:v>63.333333333333336</c:v>
                </c:pt>
                <c:pt idx="145">
                  <c:v>61.6</c:v>
                </c:pt>
                <c:pt idx="146">
                  <c:v>61.93333333333333</c:v>
                </c:pt>
                <c:pt idx="147">
                  <c:v>66.2</c:v>
                </c:pt>
                <c:pt idx="148">
                  <c:v>65.033333333333331</c:v>
                </c:pt>
                <c:pt idx="149">
                  <c:v>56.81666666666667</c:v>
                </c:pt>
                <c:pt idx="150">
                  <c:v>63.033333333333331</c:v>
                </c:pt>
                <c:pt idx="151">
                  <c:v>60.133333333333333</c:v>
                </c:pt>
                <c:pt idx="152">
                  <c:v>59.383333333333333</c:v>
                </c:pt>
                <c:pt idx="153">
                  <c:v>61.55</c:v>
                </c:pt>
                <c:pt idx="154">
                  <c:v>64.183333333333337</c:v>
                </c:pt>
                <c:pt idx="155">
                  <c:v>63.383333333333333</c:v>
                </c:pt>
                <c:pt idx="156">
                  <c:v>58.6</c:v>
                </c:pt>
                <c:pt idx="157">
                  <c:v>59.65</c:v>
                </c:pt>
                <c:pt idx="158">
                  <c:v>57.283333333333331</c:v>
                </c:pt>
                <c:pt idx="159">
                  <c:v>61.466666666666669</c:v>
                </c:pt>
                <c:pt idx="160">
                  <c:v>63.5</c:v>
                </c:pt>
                <c:pt idx="161">
                  <c:v>64.5</c:v>
                </c:pt>
                <c:pt idx="162">
                  <c:v>105.2</c:v>
                </c:pt>
                <c:pt idx="163">
                  <c:v>63.616666666666667</c:v>
                </c:pt>
                <c:pt idx="164">
                  <c:v>95.86666666666666</c:v>
                </c:pt>
                <c:pt idx="165">
                  <c:v>105</c:v>
                </c:pt>
                <c:pt idx="166">
                  <c:v>62.483333333333334</c:v>
                </c:pt>
                <c:pt idx="167">
                  <c:v>48.516666666666666</c:v>
                </c:pt>
                <c:pt idx="168">
                  <c:v>68.916666666666671</c:v>
                </c:pt>
                <c:pt idx="169">
                  <c:v>55.15</c:v>
                </c:pt>
                <c:pt idx="170">
                  <c:v>61.966666666666669</c:v>
                </c:pt>
                <c:pt idx="171">
                  <c:v>56.5</c:v>
                </c:pt>
                <c:pt idx="172">
                  <c:v>64.8</c:v>
                </c:pt>
                <c:pt idx="173">
                  <c:v>60.666666666666664</c:v>
                </c:pt>
                <c:pt idx="174">
                  <c:v>86.88333333333334</c:v>
                </c:pt>
                <c:pt idx="175">
                  <c:v>69.283333333333331</c:v>
                </c:pt>
                <c:pt idx="176">
                  <c:v>60.666666666666664</c:v>
                </c:pt>
                <c:pt idx="177">
                  <c:v>59.43333333333333</c:v>
                </c:pt>
                <c:pt idx="178">
                  <c:v>51.233333333333334</c:v>
                </c:pt>
                <c:pt idx="179">
                  <c:v>68.333333333333329</c:v>
                </c:pt>
                <c:pt idx="180">
                  <c:v>55</c:v>
                </c:pt>
                <c:pt idx="181">
                  <c:v>54.2</c:v>
                </c:pt>
                <c:pt idx="182">
                  <c:v>63.366666666666667</c:v>
                </c:pt>
                <c:pt idx="183">
                  <c:v>98.033333333333331</c:v>
                </c:pt>
                <c:pt idx="184">
                  <c:v>59.533333333333331</c:v>
                </c:pt>
                <c:pt idx="185">
                  <c:v>58.533333333333331</c:v>
                </c:pt>
                <c:pt idx="186">
                  <c:v>57.383333333333333</c:v>
                </c:pt>
                <c:pt idx="187">
                  <c:v>58.81666666666667</c:v>
                </c:pt>
                <c:pt idx="188">
                  <c:v>60.31666666666667</c:v>
                </c:pt>
                <c:pt idx="189">
                  <c:v>65.25</c:v>
                </c:pt>
                <c:pt idx="190">
                  <c:v>59.166666666666664</c:v>
                </c:pt>
                <c:pt idx="191">
                  <c:v>54.5</c:v>
                </c:pt>
                <c:pt idx="192">
                  <c:v>61.55</c:v>
                </c:pt>
                <c:pt idx="193">
                  <c:v>64.63333333333334</c:v>
                </c:pt>
                <c:pt idx="194">
                  <c:v>47.133333333333333</c:v>
                </c:pt>
                <c:pt idx="195">
                  <c:v>58.3</c:v>
                </c:pt>
                <c:pt idx="196">
                  <c:v>51.716666666666669</c:v>
                </c:pt>
                <c:pt idx="197">
                  <c:v>83.1</c:v>
                </c:pt>
                <c:pt idx="198">
                  <c:v>60</c:v>
                </c:pt>
                <c:pt idx="199">
                  <c:v>83.13333333333334</c:v>
                </c:pt>
                <c:pt idx="200">
                  <c:v>78.716666666666669</c:v>
                </c:pt>
                <c:pt idx="201">
                  <c:v>57.966666666666669</c:v>
                </c:pt>
                <c:pt idx="202">
                  <c:v>53.233333333333334</c:v>
                </c:pt>
                <c:pt idx="203">
                  <c:v>77.783333333333331</c:v>
                </c:pt>
                <c:pt idx="204">
                  <c:v>49.93333333333333</c:v>
                </c:pt>
                <c:pt idx="205">
                  <c:v>58.81666666666667</c:v>
                </c:pt>
                <c:pt idx="206">
                  <c:v>52.81666666666667</c:v>
                </c:pt>
                <c:pt idx="207">
                  <c:v>59.016666666666666</c:v>
                </c:pt>
                <c:pt idx="208">
                  <c:v>61.2</c:v>
                </c:pt>
                <c:pt idx="209">
                  <c:v>69.583333333333329</c:v>
                </c:pt>
                <c:pt idx="210">
                  <c:v>62.55</c:v>
                </c:pt>
                <c:pt idx="211">
                  <c:v>66.7</c:v>
                </c:pt>
                <c:pt idx="212">
                  <c:v>53.8</c:v>
                </c:pt>
                <c:pt idx="213">
                  <c:v>60.5</c:v>
                </c:pt>
                <c:pt idx="214">
                  <c:v>52.766666666666666</c:v>
                </c:pt>
                <c:pt idx="215">
                  <c:v>58.666666666666664</c:v>
                </c:pt>
                <c:pt idx="216">
                  <c:v>69.25</c:v>
                </c:pt>
                <c:pt idx="217">
                  <c:v>66.283333333333331</c:v>
                </c:pt>
                <c:pt idx="218">
                  <c:v>53.4</c:v>
                </c:pt>
                <c:pt idx="219">
                  <c:v>96.216666666666669</c:v>
                </c:pt>
                <c:pt idx="220">
                  <c:v>119.43333333333334</c:v>
                </c:pt>
                <c:pt idx="221">
                  <c:v>68.416666666666671</c:v>
                </c:pt>
                <c:pt idx="222">
                  <c:v>51.7</c:v>
                </c:pt>
                <c:pt idx="223">
                  <c:v>47.25</c:v>
                </c:pt>
                <c:pt idx="224">
                  <c:v>51.31666666666667</c:v>
                </c:pt>
                <c:pt idx="225">
                  <c:v>58.266666666666666</c:v>
                </c:pt>
                <c:pt idx="226">
                  <c:v>55.216666666666669</c:v>
                </c:pt>
                <c:pt idx="227">
                  <c:v>54.85</c:v>
                </c:pt>
                <c:pt idx="228">
                  <c:v>56.083333333333336</c:v>
                </c:pt>
                <c:pt idx="229">
                  <c:v>83.283333333333331</c:v>
                </c:pt>
                <c:pt idx="230">
                  <c:v>50.55</c:v>
                </c:pt>
                <c:pt idx="231">
                  <c:v>38.366666666666667</c:v>
                </c:pt>
                <c:pt idx="232">
                  <c:v>54.916666666666664</c:v>
                </c:pt>
                <c:pt idx="233">
                  <c:v>54.8</c:v>
                </c:pt>
                <c:pt idx="234">
                  <c:v>63.416666666666664</c:v>
                </c:pt>
                <c:pt idx="235">
                  <c:v>54.916666666666664</c:v>
                </c:pt>
                <c:pt idx="236">
                  <c:v>49.633333333333333</c:v>
                </c:pt>
                <c:pt idx="237">
                  <c:v>114.46666666666667</c:v>
                </c:pt>
                <c:pt idx="238">
                  <c:v>76.216666666666669</c:v>
                </c:pt>
                <c:pt idx="239">
                  <c:v>48.983333333333334</c:v>
                </c:pt>
                <c:pt idx="240">
                  <c:v>48.983333333333334</c:v>
                </c:pt>
                <c:pt idx="241">
                  <c:v>55.7</c:v>
                </c:pt>
                <c:pt idx="242">
                  <c:v>47.55</c:v>
                </c:pt>
                <c:pt idx="243">
                  <c:v>53.533333333333331</c:v>
                </c:pt>
                <c:pt idx="244">
                  <c:v>63.716666666666669</c:v>
                </c:pt>
                <c:pt idx="245">
                  <c:v>59.483333333333334</c:v>
                </c:pt>
                <c:pt idx="246">
                  <c:v>64.55</c:v>
                </c:pt>
                <c:pt idx="247">
                  <c:v>52.6</c:v>
                </c:pt>
                <c:pt idx="248">
                  <c:v>70.683333333333337</c:v>
                </c:pt>
                <c:pt idx="249">
                  <c:v>39.233333333333334</c:v>
                </c:pt>
                <c:pt idx="250">
                  <c:v>74.083333333333329</c:v>
                </c:pt>
                <c:pt idx="251">
                  <c:v>59.06666666666667</c:v>
                </c:pt>
                <c:pt idx="252">
                  <c:v>39.116666666666667</c:v>
                </c:pt>
                <c:pt idx="253">
                  <c:v>58.616666666666667</c:v>
                </c:pt>
                <c:pt idx="254">
                  <c:v>55.833333333333336</c:v>
                </c:pt>
                <c:pt idx="255">
                  <c:v>39.833333333333336</c:v>
                </c:pt>
                <c:pt idx="256">
                  <c:v>57.18333333333333</c:v>
                </c:pt>
                <c:pt idx="257">
                  <c:v>55.216666666666669</c:v>
                </c:pt>
                <c:pt idx="258">
                  <c:v>51.233333333333334</c:v>
                </c:pt>
                <c:pt idx="259">
                  <c:v>55.4</c:v>
                </c:pt>
                <c:pt idx="260">
                  <c:v>47.733333333333334</c:v>
                </c:pt>
                <c:pt idx="261">
                  <c:v>58.383333333333333</c:v>
                </c:pt>
                <c:pt idx="262">
                  <c:v>58.533333333333331</c:v>
                </c:pt>
                <c:pt idx="263">
                  <c:v>46.333333333333336</c:v>
                </c:pt>
                <c:pt idx="264">
                  <c:v>68.466666666666669</c:v>
                </c:pt>
                <c:pt idx="265">
                  <c:v>50.466666666666669</c:v>
                </c:pt>
                <c:pt idx="266">
                  <c:v>49.466666666666669</c:v>
                </c:pt>
                <c:pt idx="267">
                  <c:v>77.75</c:v>
                </c:pt>
                <c:pt idx="268">
                  <c:v>48.416666666666664</c:v>
                </c:pt>
                <c:pt idx="269">
                  <c:v>46.95</c:v>
                </c:pt>
                <c:pt idx="270">
                  <c:v>59.93333333333333</c:v>
                </c:pt>
                <c:pt idx="271">
                  <c:v>38.733333333333334</c:v>
                </c:pt>
                <c:pt idx="272">
                  <c:v>51.8</c:v>
                </c:pt>
                <c:pt idx="273">
                  <c:v>46.95</c:v>
                </c:pt>
                <c:pt idx="274">
                  <c:v>49.966666666666669</c:v>
                </c:pt>
                <c:pt idx="275">
                  <c:v>55.483333333333334</c:v>
                </c:pt>
                <c:pt idx="276">
                  <c:v>62.55</c:v>
                </c:pt>
                <c:pt idx="277">
                  <c:v>47.483333333333334</c:v>
                </c:pt>
                <c:pt idx="278">
                  <c:v>71.3</c:v>
                </c:pt>
                <c:pt idx="279">
                  <c:v>36.533333333333331</c:v>
                </c:pt>
                <c:pt idx="280">
                  <c:v>77.183333333333337</c:v>
                </c:pt>
                <c:pt idx="281">
                  <c:v>48.666666666666664</c:v>
                </c:pt>
                <c:pt idx="282">
                  <c:v>65.233333333333334</c:v>
                </c:pt>
                <c:pt idx="283">
                  <c:v>58.233333333333334</c:v>
                </c:pt>
                <c:pt idx="284">
                  <c:v>44.266666666666666</c:v>
                </c:pt>
                <c:pt idx="285">
                  <c:v>71.63333333333334</c:v>
                </c:pt>
                <c:pt idx="286">
                  <c:v>51.65</c:v>
                </c:pt>
                <c:pt idx="287">
                  <c:v>44.3</c:v>
                </c:pt>
                <c:pt idx="288">
                  <c:v>43.616666666666667</c:v>
                </c:pt>
                <c:pt idx="289">
                  <c:v>48.8</c:v>
                </c:pt>
                <c:pt idx="290">
                  <c:v>48.1</c:v>
                </c:pt>
                <c:pt idx="291">
                  <c:v>86.63333333333334</c:v>
                </c:pt>
                <c:pt idx="292">
                  <c:v>43.15</c:v>
                </c:pt>
                <c:pt idx="293">
                  <c:v>57.56666666666667</c:v>
                </c:pt>
                <c:pt idx="294">
                  <c:v>48.85</c:v>
                </c:pt>
                <c:pt idx="295">
                  <c:v>78.900000000000006</c:v>
                </c:pt>
                <c:pt idx="296">
                  <c:v>51.216666666666669</c:v>
                </c:pt>
                <c:pt idx="297">
                  <c:v>65.099999999999994</c:v>
                </c:pt>
                <c:pt idx="298">
                  <c:v>63.1</c:v>
                </c:pt>
                <c:pt idx="299">
                  <c:v>46.216666666666669</c:v>
                </c:pt>
                <c:pt idx="300">
                  <c:v>60.833333333333336</c:v>
                </c:pt>
                <c:pt idx="301">
                  <c:v>40.383333333333333</c:v>
                </c:pt>
                <c:pt idx="302">
                  <c:v>38.416666666666664</c:v>
                </c:pt>
                <c:pt idx="303">
                  <c:v>64.2</c:v>
                </c:pt>
                <c:pt idx="304">
                  <c:v>48.6</c:v>
                </c:pt>
                <c:pt idx="305">
                  <c:v>47.716666666666669</c:v>
                </c:pt>
                <c:pt idx="306">
                  <c:v>75.099999999999994</c:v>
                </c:pt>
                <c:pt idx="307">
                  <c:v>61.466666666666669</c:v>
                </c:pt>
                <c:pt idx="308">
                  <c:v>68</c:v>
                </c:pt>
                <c:pt idx="309">
                  <c:v>38.383333333333333</c:v>
                </c:pt>
                <c:pt idx="310">
                  <c:v>55.166666666666664</c:v>
                </c:pt>
                <c:pt idx="311">
                  <c:v>42.81666666666667</c:v>
                </c:pt>
                <c:pt idx="312">
                  <c:v>42.633333333333333</c:v>
                </c:pt>
                <c:pt idx="313">
                  <c:v>40.799999999999997</c:v>
                </c:pt>
                <c:pt idx="314">
                  <c:v>46.083333333333336</c:v>
                </c:pt>
                <c:pt idx="315">
                  <c:v>44.216666666666669</c:v>
                </c:pt>
                <c:pt idx="316">
                  <c:v>52.733333333333334</c:v>
                </c:pt>
                <c:pt idx="317">
                  <c:v>53.15</c:v>
                </c:pt>
                <c:pt idx="318">
                  <c:v>62.45</c:v>
                </c:pt>
                <c:pt idx="319">
                  <c:v>50.05</c:v>
                </c:pt>
                <c:pt idx="320">
                  <c:v>45.866666666666667</c:v>
                </c:pt>
                <c:pt idx="321">
                  <c:v>60.216666666666669</c:v>
                </c:pt>
                <c:pt idx="322">
                  <c:v>31.016666666666666</c:v>
                </c:pt>
                <c:pt idx="323">
                  <c:v>42.68333333333333</c:v>
                </c:pt>
                <c:pt idx="324">
                  <c:v>39.616666666666667</c:v>
                </c:pt>
                <c:pt idx="325">
                  <c:v>40.049999999999997</c:v>
                </c:pt>
                <c:pt idx="326">
                  <c:v>46.3</c:v>
                </c:pt>
                <c:pt idx="327">
                  <c:v>59.35</c:v>
                </c:pt>
                <c:pt idx="328">
                  <c:v>53.866666666666667</c:v>
                </c:pt>
                <c:pt idx="329">
                  <c:v>43.65</c:v>
                </c:pt>
                <c:pt idx="330">
                  <c:v>48.55</c:v>
                </c:pt>
                <c:pt idx="331">
                  <c:v>38.166666666666664</c:v>
                </c:pt>
                <c:pt idx="332">
                  <c:v>86.9</c:v>
                </c:pt>
                <c:pt idx="333">
                  <c:v>41.05</c:v>
                </c:pt>
                <c:pt idx="334">
                  <c:v>44.93333333333333</c:v>
                </c:pt>
                <c:pt idx="335">
                  <c:v>43.166666666666664</c:v>
                </c:pt>
                <c:pt idx="336">
                  <c:v>34</c:v>
                </c:pt>
                <c:pt idx="337">
                  <c:v>46.966666666666669</c:v>
                </c:pt>
                <c:pt idx="338">
                  <c:v>41.583333333333336</c:v>
                </c:pt>
                <c:pt idx="339">
                  <c:v>33.733333333333334</c:v>
                </c:pt>
                <c:pt idx="340">
                  <c:v>39.033333333333331</c:v>
                </c:pt>
                <c:pt idx="341">
                  <c:v>38.549999999999997</c:v>
                </c:pt>
                <c:pt idx="342">
                  <c:v>45.916666666666664</c:v>
                </c:pt>
                <c:pt idx="343">
                  <c:v>48.216666666666669</c:v>
                </c:pt>
                <c:pt idx="344">
                  <c:v>45.083333333333336</c:v>
                </c:pt>
                <c:pt idx="345">
                  <c:v>42.516666666666666</c:v>
                </c:pt>
                <c:pt idx="346">
                  <c:v>43.083333333333336</c:v>
                </c:pt>
                <c:pt idx="347">
                  <c:v>63.15</c:v>
                </c:pt>
                <c:pt idx="348">
                  <c:v>36.5</c:v>
                </c:pt>
                <c:pt idx="349">
                  <c:v>36.5</c:v>
                </c:pt>
                <c:pt idx="350">
                  <c:v>36.466666666666669</c:v>
                </c:pt>
                <c:pt idx="351">
                  <c:v>46.85</c:v>
                </c:pt>
                <c:pt idx="352">
                  <c:v>64.183333333333337</c:v>
                </c:pt>
                <c:pt idx="353">
                  <c:v>40.616666666666667</c:v>
                </c:pt>
                <c:pt idx="354">
                  <c:v>75.733333333333334</c:v>
                </c:pt>
                <c:pt idx="355">
                  <c:v>36.4</c:v>
                </c:pt>
                <c:pt idx="356">
                  <c:v>42.016666666666666</c:v>
                </c:pt>
                <c:pt idx="357">
                  <c:v>34.583333333333336</c:v>
                </c:pt>
                <c:pt idx="358">
                  <c:v>38.266666666666666</c:v>
                </c:pt>
                <c:pt idx="359">
                  <c:v>33.583333333333336</c:v>
                </c:pt>
                <c:pt idx="360">
                  <c:v>37.75</c:v>
                </c:pt>
                <c:pt idx="361">
                  <c:v>46.81666666666667</c:v>
                </c:pt>
                <c:pt idx="362">
                  <c:v>27.2</c:v>
                </c:pt>
                <c:pt idx="363">
                  <c:v>32.06666666666667</c:v>
                </c:pt>
                <c:pt idx="364">
                  <c:v>75.333333333333329</c:v>
                </c:pt>
                <c:pt idx="365">
                  <c:v>40.416666666666664</c:v>
                </c:pt>
                <c:pt idx="366">
                  <c:v>33.233333333333334</c:v>
                </c:pt>
                <c:pt idx="367">
                  <c:v>31.15</c:v>
                </c:pt>
                <c:pt idx="368">
                  <c:v>31.816666666666666</c:v>
                </c:pt>
                <c:pt idx="369">
                  <c:v>73.483333333333334</c:v>
                </c:pt>
                <c:pt idx="370">
                  <c:v>53.75</c:v>
                </c:pt>
                <c:pt idx="371">
                  <c:v>31.233333333333334</c:v>
                </c:pt>
                <c:pt idx="372">
                  <c:v>36.299999999999997</c:v>
                </c:pt>
                <c:pt idx="373">
                  <c:v>69.900000000000006</c:v>
                </c:pt>
                <c:pt idx="374">
                  <c:v>36.233333333333334</c:v>
                </c:pt>
                <c:pt idx="375">
                  <c:v>29.75</c:v>
                </c:pt>
                <c:pt idx="376">
                  <c:v>31.583333333333332</c:v>
                </c:pt>
                <c:pt idx="377">
                  <c:v>42.133333333333333</c:v>
                </c:pt>
                <c:pt idx="378">
                  <c:v>38.033333333333331</c:v>
                </c:pt>
                <c:pt idx="379">
                  <c:v>33.666666666666664</c:v>
                </c:pt>
                <c:pt idx="380">
                  <c:v>42.283333333333331</c:v>
                </c:pt>
                <c:pt idx="381">
                  <c:v>35.216666666666669</c:v>
                </c:pt>
                <c:pt idx="382">
                  <c:v>31.866666666666667</c:v>
                </c:pt>
                <c:pt idx="383">
                  <c:v>30</c:v>
                </c:pt>
                <c:pt idx="384">
                  <c:v>31.616666666666667</c:v>
                </c:pt>
                <c:pt idx="385">
                  <c:v>28.766666666666666</c:v>
                </c:pt>
                <c:pt idx="386">
                  <c:v>29.083333333333332</c:v>
                </c:pt>
                <c:pt idx="387">
                  <c:v>41.8</c:v>
                </c:pt>
                <c:pt idx="388">
                  <c:v>36.366666666666667</c:v>
                </c:pt>
                <c:pt idx="389">
                  <c:v>31.933333333333334</c:v>
                </c:pt>
                <c:pt idx="390">
                  <c:v>32</c:v>
                </c:pt>
                <c:pt idx="391">
                  <c:v>34.43333333333333</c:v>
                </c:pt>
                <c:pt idx="392">
                  <c:v>30.766666666666666</c:v>
                </c:pt>
                <c:pt idx="393">
                  <c:v>33.283333333333331</c:v>
                </c:pt>
                <c:pt idx="394">
                  <c:v>27.783333333333335</c:v>
                </c:pt>
                <c:pt idx="395">
                  <c:v>31.283333333333335</c:v>
                </c:pt>
                <c:pt idx="396">
                  <c:v>31.55</c:v>
                </c:pt>
                <c:pt idx="397">
                  <c:v>53.68333333333333</c:v>
                </c:pt>
                <c:pt idx="398">
                  <c:v>37.083333333333336</c:v>
                </c:pt>
                <c:pt idx="399">
                  <c:v>30.55</c:v>
                </c:pt>
                <c:pt idx="400">
                  <c:v>44.68333333333333</c:v>
                </c:pt>
                <c:pt idx="401">
                  <c:v>36.166666666666664</c:v>
                </c:pt>
                <c:pt idx="402">
                  <c:v>31.616666666666667</c:v>
                </c:pt>
                <c:pt idx="403">
                  <c:v>42.6</c:v>
                </c:pt>
                <c:pt idx="404">
                  <c:v>32.18333333333333</c:v>
                </c:pt>
                <c:pt idx="405">
                  <c:v>46.666666666666664</c:v>
                </c:pt>
                <c:pt idx="406">
                  <c:v>45.8</c:v>
                </c:pt>
                <c:pt idx="407">
                  <c:v>61.966666666666669</c:v>
                </c:pt>
                <c:pt idx="408">
                  <c:v>44.95</c:v>
                </c:pt>
                <c:pt idx="409">
                  <c:v>46.116666666666667</c:v>
                </c:pt>
                <c:pt idx="410">
                  <c:v>35.299999999999997</c:v>
                </c:pt>
                <c:pt idx="411">
                  <c:v>46.483333333333334</c:v>
                </c:pt>
                <c:pt idx="412">
                  <c:v>33.450000000000003</c:v>
                </c:pt>
                <c:pt idx="413">
                  <c:v>46.85</c:v>
                </c:pt>
                <c:pt idx="414">
                  <c:v>43.81666666666667</c:v>
                </c:pt>
                <c:pt idx="415">
                  <c:v>26.916666666666668</c:v>
                </c:pt>
                <c:pt idx="416">
                  <c:v>31.766666666666666</c:v>
                </c:pt>
                <c:pt idx="417">
                  <c:v>46.68333333333333</c:v>
                </c:pt>
                <c:pt idx="418">
                  <c:v>34.083333333333336</c:v>
                </c:pt>
                <c:pt idx="419">
                  <c:v>44.216666666666669</c:v>
                </c:pt>
                <c:pt idx="420">
                  <c:v>53.15</c:v>
                </c:pt>
                <c:pt idx="421">
                  <c:v>53.05</c:v>
                </c:pt>
                <c:pt idx="422">
                  <c:v>46.466666666666669</c:v>
                </c:pt>
                <c:pt idx="423">
                  <c:v>60.85</c:v>
                </c:pt>
                <c:pt idx="424">
                  <c:v>43.65</c:v>
                </c:pt>
                <c:pt idx="425">
                  <c:v>74.083333333333329</c:v>
                </c:pt>
                <c:pt idx="426">
                  <c:v>40.283333333333331</c:v>
                </c:pt>
                <c:pt idx="427">
                  <c:v>41.05</c:v>
                </c:pt>
                <c:pt idx="428">
                  <c:v>45.666666666666664</c:v>
                </c:pt>
                <c:pt idx="429">
                  <c:v>22.75</c:v>
                </c:pt>
                <c:pt idx="430">
                  <c:v>40.18333333333333</c:v>
                </c:pt>
                <c:pt idx="431">
                  <c:v>40.18333333333333</c:v>
                </c:pt>
                <c:pt idx="432">
                  <c:v>40.18333333333333</c:v>
                </c:pt>
                <c:pt idx="433">
                  <c:v>40.916666666666664</c:v>
                </c:pt>
                <c:pt idx="434">
                  <c:v>42.116666666666667</c:v>
                </c:pt>
                <c:pt idx="435">
                  <c:v>32.366666666666667</c:v>
                </c:pt>
                <c:pt idx="436">
                  <c:v>46.05</c:v>
                </c:pt>
                <c:pt idx="437">
                  <c:v>43.416666666666664</c:v>
                </c:pt>
                <c:pt idx="438">
                  <c:v>41.06666666666667</c:v>
                </c:pt>
                <c:pt idx="439">
                  <c:v>42.85</c:v>
                </c:pt>
                <c:pt idx="440">
                  <c:v>48.966666666666669</c:v>
                </c:pt>
                <c:pt idx="441">
                  <c:v>47.333333333333336</c:v>
                </c:pt>
                <c:pt idx="442">
                  <c:v>25.466666666666665</c:v>
                </c:pt>
                <c:pt idx="443">
                  <c:v>55.81666666666667</c:v>
                </c:pt>
                <c:pt idx="444">
                  <c:v>70.150000000000006</c:v>
                </c:pt>
                <c:pt idx="445">
                  <c:v>38.533333333333331</c:v>
                </c:pt>
                <c:pt idx="446">
                  <c:v>43.733333333333334</c:v>
                </c:pt>
                <c:pt idx="447">
                  <c:v>57.7</c:v>
                </c:pt>
                <c:pt idx="448">
                  <c:v>191.93333333333334</c:v>
                </c:pt>
                <c:pt idx="449">
                  <c:v>28.7</c:v>
                </c:pt>
                <c:pt idx="450">
                  <c:v>41.283333333333331</c:v>
                </c:pt>
                <c:pt idx="451">
                  <c:v>37.516666666666666</c:v>
                </c:pt>
                <c:pt idx="452">
                  <c:v>37.049999999999997</c:v>
                </c:pt>
                <c:pt idx="453">
                  <c:v>37.966666666666669</c:v>
                </c:pt>
                <c:pt idx="454">
                  <c:v>41.716666666666669</c:v>
                </c:pt>
                <c:pt idx="455">
                  <c:v>45.366666666666667</c:v>
                </c:pt>
                <c:pt idx="456">
                  <c:v>46.6</c:v>
                </c:pt>
                <c:pt idx="457">
                  <c:v>47.65</c:v>
                </c:pt>
                <c:pt idx="458">
                  <c:v>32.533333333333331</c:v>
                </c:pt>
                <c:pt idx="459">
                  <c:v>40.166666666666664</c:v>
                </c:pt>
                <c:pt idx="460">
                  <c:v>36.533333333333331</c:v>
                </c:pt>
                <c:pt idx="461">
                  <c:v>44.05</c:v>
                </c:pt>
                <c:pt idx="462">
                  <c:v>41.466666666666669</c:v>
                </c:pt>
                <c:pt idx="463">
                  <c:v>42.966666666666669</c:v>
                </c:pt>
                <c:pt idx="464">
                  <c:v>42.75</c:v>
                </c:pt>
                <c:pt idx="465">
                  <c:v>82.86666666666666</c:v>
                </c:pt>
                <c:pt idx="466">
                  <c:v>44.05</c:v>
                </c:pt>
                <c:pt idx="467">
                  <c:v>138.73333333333332</c:v>
                </c:pt>
                <c:pt idx="468">
                  <c:v>38.766666666666666</c:v>
                </c:pt>
                <c:pt idx="469">
                  <c:v>34.233333333333334</c:v>
                </c:pt>
                <c:pt idx="470">
                  <c:v>40.31666666666667</c:v>
                </c:pt>
                <c:pt idx="471">
                  <c:v>38.049999999999997</c:v>
                </c:pt>
                <c:pt idx="472">
                  <c:v>40.81666666666667</c:v>
                </c:pt>
                <c:pt idx="473">
                  <c:v>58.416666666666664</c:v>
                </c:pt>
                <c:pt idx="474">
                  <c:v>40.283333333333331</c:v>
                </c:pt>
                <c:pt idx="475">
                  <c:v>35.633333333333333</c:v>
                </c:pt>
                <c:pt idx="476">
                  <c:v>48.516666666666666</c:v>
                </c:pt>
                <c:pt idx="477">
                  <c:v>34.65</c:v>
                </c:pt>
                <c:pt idx="478">
                  <c:v>36.366666666666667</c:v>
                </c:pt>
                <c:pt idx="479">
                  <c:v>39.916666666666664</c:v>
                </c:pt>
                <c:pt idx="480">
                  <c:v>46.2</c:v>
                </c:pt>
                <c:pt idx="481">
                  <c:v>39.4</c:v>
                </c:pt>
                <c:pt idx="482">
                  <c:v>33.116666666666667</c:v>
                </c:pt>
                <c:pt idx="483">
                  <c:v>35.483333333333334</c:v>
                </c:pt>
                <c:pt idx="484">
                  <c:v>40.416666666666664</c:v>
                </c:pt>
                <c:pt idx="485">
                  <c:v>37.016666666666666</c:v>
                </c:pt>
                <c:pt idx="486">
                  <c:v>41.616666666666667</c:v>
                </c:pt>
                <c:pt idx="487">
                  <c:v>34.766666666666666</c:v>
                </c:pt>
                <c:pt idx="488">
                  <c:v>38.81666666666667</c:v>
                </c:pt>
                <c:pt idx="489">
                  <c:v>48.016666666666666</c:v>
                </c:pt>
                <c:pt idx="490">
                  <c:v>35.166666666666664</c:v>
                </c:pt>
                <c:pt idx="491">
                  <c:v>39</c:v>
                </c:pt>
                <c:pt idx="492">
                  <c:v>36.299999999999997</c:v>
                </c:pt>
                <c:pt idx="493">
                  <c:v>39.716666666666669</c:v>
                </c:pt>
                <c:pt idx="494">
                  <c:v>38.333333333333336</c:v>
                </c:pt>
                <c:pt idx="495">
                  <c:v>47.016666666666666</c:v>
                </c:pt>
                <c:pt idx="496">
                  <c:v>47.016666666666666</c:v>
                </c:pt>
                <c:pt idx="497">
                  <c:v>38.516666666666666</c:v>
                </c:pt>
                <c:pt idx="498">
                  <c:v>35.450000000000003</c:v>
                </c:pt>
                <c:pt idx="499">
                  <c:v>41.133333333333333</c:v>
                </c:pt>
                <c:pt idx="500">
                  <c:v>39.116666666666667</c:v>
                </c:pt>
                <c:pt idx="501">
                  <c:v>36.633333333333333</c:v>
                </c:pt>
                <c:pt idx="502">
                  <c:v>24.55</c:v>
                </c:pt>
                <c:pt idx="503">
                  <c:v>37.35</c:v>
                </c:pt>
                <c:pt idx="504">
                  <c:v>43.483333333333334</c:v>
                </c:pt>
                <c:pt idx="505">
                  <c:v>37.75</c:v>
                </c:pt>
                <c:pt idx="506">
                  <c:v>38.43333333333333</c:v>
                </c:pt>
                <c:pt idx="507">
                  <c:v>42.383333333333333</c:v>
                </c:pt>
                <c:pt idx="508">
                  <c:v>37.68333333333333</c:v>
                </c:pt>
                <c:pt idx="509">
                  <c:v>36.799999999999997</c:v>
                </c:pt>
                <c:pt idx="510">
                  <c:v>39.18333333333333</c:v>
                </c:pt>
                <c:pt idx="511">
                  <c:v>37.93333333333333</c:v>
                </c:pt>
                <c:pt idx="512">
                  <c:v>43.56666666666667</c:v>
                </c:pt>
                <c:pt idx="513">
                  <c:v>41.25</c:v>
                </c:pt>
                <c:pt idx="514">
                  <c:v>37.216666666666669</c:v>
                </c:pt>
                <c:pt idx="515">
                  <c:v>41.35</c:v>
                </c:pt>
                <c:pt idx="516">
                  <c:v>38.35</c:v>
                </c:pt>
                <c:pt idx="517">
                  <c:v>33.466666666666669</c:v>
                </c:pt>
                <c:pt idx="518">
                  <c:v>34.93333333333333</c:v>
                </c:pt>
                <c:pt idx="519">
                  <c:v>39.4</c:v>
                </c:pt>
                <c:pt idx="520">
                  <c:v>33.75</c:v>
                </c:pt>
                <c:pt idx="521">
                  <c:v>41.6</c:v>
                </c:pt>
                <c:pt idx="522">
                  <c:v>45</c:v>
                </c:pt>
                <c:pt idx="523">
                  <c:v>45</c:v>
                </c:pt>
                <c:pt idx="524">
                  <c:v>45</c:v>
                </c:pt>
                <c:pt idx="525">
                  <c:v>45</c:v>
                </c:pt>
                <c:pt idx="526">
                  <c:v>45</c:v>
                </c:pt>
                <c:pt idx="527">
                  <c:v>36.716666666666669</c:v>
                </c:pt>
                <c:pt idx="528">
                  <c:v>37.799999999999997</c:v>
                </c:pt>
                <c:pt idx="529">
                  <c:v>35.15</c:v>
                </c:pt>
                <c:pt idx="530">
                  <c:v>36.450000000000003</c:v>
                </c:pt>
                <c:pt idx="531">
                  <c:v>41.866666666666667</c:v>
                </c:pt>
                <c:pt idx="532">
                  <c:v>88.833333333333329</c:v>
                </c:pt>
                <c:pt idx="533">
                  <c:v>39.333333333333336</c:v>
                </c:pt>
                <c:pt idx="534">
                  <c:v>34.783333333333331</c:v>
                </c:pt>
                <c:pt idx="535">
                  <c:v>45.483333333333334</c:v>
                </c:pt>
                <c:pt idx="536">
                  <c:v>33.43333333333333</c:v>
                </c:pt>
                <c:pt idx="537">
                  <c:v>40.18333333333333</c:v>
                </c:pt>
                <c:pt idx="538">
                  <c:v>38.533333333333331</c:v>
                </c:pt>
                <c:pt idx="539">
                  <c:v>45</c:v>
                </c:pt>
                <c:pt idx="540">
                  <c:v>36</c:v>
                </c:pt>
                <c:pt idx="541">
                  <c:v>39.68333333333333</c:v>
                </c:pt>
                <c:pt idx="542">
                  <c:v>45</c:v>
                </c:pt>
                <c:pt idx="543">
                  <c:v>45</c:v>
                </c:pt>
                <c:pt idx="544">
                  <c:v>35.983333333333334</c:v>
                </c:pt>
                <c:pt idx="545">
                  <c:v>33.93333333333333</c:v>
                </c:pt>
                <c:pt idx="546">
                  <c:v>41.6</c:v>
                </c:pt>
                <c:pt idx="547">
                  <c:v>31.883333333333333</c:v>
                </c:pt>
                <c:pt idx="548">
                  <c:v>34.383333333333333</c:v>
                </c:pt>
                <c:pt idx="549">
                  <c:v>44.633333333333333</c:v>
                </c:pt>
                <c:pt idx="550">
                  <c:v>34.18333333333333</c:v>
                </c:pt>
                <c:pt idx="551">
                  <c:v>25.8</c:v>
                </c:pt>
                <c:pt idx="552">
                  <c:v>40.049999999999997</c:v>
                </c:pt>
                <c:pt idx="553">
                  <c:v>35.883333333333333</c:v>
                </c:pt>
                <c:pt idx="554">
                  <c:v>36.43333333333333</c:v>
                </c:pt>
                <c:pt idx="555">
                  <c:v>39.75</c:v>
                </c:pt>
                <c:pt idx="556">
                  <c:v>34.366666666666667</c:v>
                </c:pt>
                <c:pt idx="557">
                  <c:v>28.633333333333333</c:v>
                </c:pt>
                <c:pt idx="558">
                  <c:v>50.233333333333334</c:v>
                </c:pt>
                <c:pt idx="559">
                  <c:v>48</c:v>
                </c:pt>
                <c:pt idx="560">
                  <c:v>48</c:v>
                </c:pt>
                <c:pt idx="561">
                  <c:v>48</c:v>
                </c:pt>
                <c:pt idx="562">
                  <c:v>33.15</c:v>
                </c:pt>
                <c:pt idx="563">
                  <c:v>35.85</c:v>
                </c:pt>
                <c:pt idx="564">
                  <c:v>39.883333333333333</c:v>
                </c:pt>
                <c:pt idx="565">
                  <c:v>38.85</c:v>
                </c:pt>
                <c:pt idx="566">
                  <c:v>33.716666666666669</c:v>
                </c:pt>
                <c:pt idx="567">
                  <c:v>32.166666666666664</c:v>
                </c:pt>
                <c:pt idx="568">
                  <c:v>43.1</c:v>
                </c:pt>
                <c:pt idx="569">
                  <c:v>65.433333333333337</c:v>
                </c:pt>
                <c:pt idx="570">
                  <c:v>53.216666666666669</c:v>
                </c:pt>
                <c:pt idx="571">
                  <c:v>41.06666666666667</c:v>
                </c:pt>
                <c:pt idx="572">
                  <c:v>44.9</c:v>
                </c:pt>
                <c:pt idx="573">
                  <c:v>35.1</c:v>
                </c:pt>
                <c:pt idx="574">
                  <c:v>39.6</c:v>
                </c:pt>
                <c:pt idx="575">
                  <c:v>33.56666666666667</c:v>
                </c:pt>
                <c:pt idx="576">
                  <c:v>33.983333333333334</c:v>
                </c:pt>
                <c:pt idx="577">
                  <c:v>37.200000000000003</c:v>
                </c:pt>
                <c:pt idx="578">
                  <c:v>38.916666666666664</c:v>
                </c:pt>
                <c:pt idx="579">
                  <c:v>37.68333333333333</c:v>
                </c:pt>
                <c:pt idx="580">
                  <c:v>40.43333333333333</c:v>
                </c:pt>
                <c:pt idx="581">
                  <c:v>40.083333333333336</c:v>
                </c:pt>
                <c:pt idx="582">
                  <c:v>50.43333333333333</c:v>
                </c:pt>
                <c:pt idx="583">
                  <c:v>35.700000000000003</c:v>
                </c:pt>
                <c:pt idx="584">
                  <c:v>33.366666666666667</c:v>
                </c:pt>
                <c:pt idx="585">
                  <c:v>37.516666666666666</c:v>
                </c:pt>
                <c:pt idx="586">
                  <c:v>37.549999999999997</c:v>
                </c:pt>
                <c:pt idx="587">
                  <c:v>48.5</c:v>
                </c:pt>
                <c:pt idx="588">
                  <c:v>37.116666666666667</c:v>
                </c:pt>
                <c:pt idx="589">
                  <c:v>39.4</c:v>
                </c:pt>
                <c:pt idx="590">
                  <c:v>28.816666666666666</c:v>
                </c:pt>
                <c:pt idx="591">
                  <c:v>36.68333333333333</c:v>
                </c:pt>
                <c:pt idx="592">
                  <c:v>30.266666666666666</c:v>
                </c:pt>
                <c:pt idx="593">
                  <c:v>22.966666666666665</c:v>
                </c:pt>
                <c:pt idx="594">
                  <c:v>31.366666666666667</c:v>
                </c:pt>
                <c:pt idx="595">
                  <c:v>35.583333333333336</c:v>
                </c:pt>
                <c:pt idx="596">
                  <c:v>41.516666666666666</c:v>
                </c:pt>
                <c:pt idx="597">
                  <c:v>40.799999999999997</c:v>
                </c:pt>
                <c:pt idx="598">
                  <c:v>40.799999999999997</c:v>
                </c:pt>
                <c:pt idx="599">
                  <c:v>33.43333333333333</c:v>
                </c:pt>
                <c:pt idx="600">
                  <c:v>33.283333333333331</c:v>
                </c:pt>
                <c:pt idx="601">
                  <c:v>36.35</c:v>
                </c:pt>
                <c:pt idx="602">
                  <c:v>38.166666666666664</c:v>
                </c:pt>
                <c:pt idx="603">
                  <c:v>33.216666666666669</c:v>
                </c:pt>
                <c:pt idx="604">
                  <c:v>36.1</c:v>
                </c:pt>
                <c:pt idx="605">
                  <c:v>37.983333333333334</c:v>
                </c:pt>
                <c:pt idx="606">
                  <c:v>36.06666666666667</c:v>
                </c:pt>
                <c:pt idx="607">
                  <c:v>35.733333333333334</c:v>
                </c:pt>
                <c:pt idx="608">
                  <c:v>37.200000000000003</c:v>
                </c:pt>
                <c:pt idx="609">
                  <c:v>44.416666666666664</c:v>
                </c:pt>
                <c:pt idx="610">
                  <c:v>38.116666666666667</c:v>
                </c:pt>
                <c:pt idx="611">
                  <c:v>35.799999999999997</c:v>
                </c:pt>
                <c:pt idx="612">
                  <c:v>40.700000000000003</c:v>
                </c:pt>
                <c:pt idx="613">
                  <c:v>36.4</c:v>
                </c:pt>
                <c:pt idx="614">
                  <c:v>38.116666666666667</c:v>
                </c:pt>
                <c:pt idx="615">
                  <c:v>36.266666666666666</c:v>
                </c:pt>
                <c:pt idx="616">
                  <c:v>41.55</c:v>
                </c:pt>
                <c:pt idx="617">
                  <c:v>35.416666666666664</c:v>
                </c:pt>
                <c:pt idx="618">
                  <c:v>39.68333333333333</c:v>
                </c:pt>
                <c:pt idx="619">
                  <c:v>38.616666666666667</c:v>
                </c:pt>
                <c:pt idx="620">
                  <c:v>36.516666666666666</c:v>
                </c:pt>
                <c:pt idx="621">
                  <c:v>36.35</c:v>
                </c:pt>
                <c:pt idx="622">
                  <c:v>40.616666666666667</c:v>
                </c:pt>
                <c:pt idx="623">
                  <c:v>29.95</c:v>
                </c:pt>
                <c:pt idx="624">
                  <c:v>37.116666666666667</c:v>
                </c:pt>
                <c:pt idx="625">
                  <c:v>37.116666666666667</c:v>
                </c:pt>
                <c:pt idx="626">
                  <c:v>22.516666666666666</c:v>
                </c:pt>
                <c:pt idx="627">
                  <c:v>36.533333333333331</c:v>
                </c:pt>
                <c:pt idx="628">
                  <c:v>39.666666666666664</c:v>
                </c:pt>
                <c:pt idx="629">
                  <c:v>35.783333333333331</c:v>
                </c:pt>
                <c:pt idx="630">
                  <c:v>37.450000000000003</c:v>
                </c:pt>
                <c:pt idx="631">
                  <c:v>37.466666666666669</c:v>
                </c:pt>
                <c:pt idx="632">
                  <c:v>36.233333333333334</c:v>
                </c:pt>
                <c:pt idx="633">
                  <c:v>41.966666666666669</c:v>
                </c:pt>
                <c:pt idx="634">
                  <c:v>36.366666666666667</c:v>
                </c:pt>
                <c:pt idx="635">
                  <c:v>36.666666666666664</c:v>
                </c:pt>
                <c:pt idx="636">
                  <c:v>35.633333333333333</c:v>
                </c:pt>
                <c:pt idx="637">
                  <c:v>48.233333333333334</c:v>
                </c:pt>
                <c:pt idx="638">
                  <c:v>33.549999999999997</c:v>
                </c:pt>
                <c:pt idx="639">
                  <c:v>30.516666666666666</c:v>
                </c:pt>
                <c:pt idx="640">
                  <c:v>33.133333333333333</c:v>
                </c:pt>
                <c:pt idx="641">
                  <c:v>37.549999999999997</c:v>
                </c:pt>
                <c:pt idx="642">
                  <c:v>37.549999999999997</c:v>
                </c:pt>
                <c:pt idx="643">
                  <c:v>56.516666666666666</c:v>
                </c:pt>
                <c:pt idx="644">
                  <c:v>34.733333333333334</c:v>
                </c:pt>
                <c:pt idx="645">
                  <c:v>33.883333333333333</c:v>
                </c:pt>
                <c:pt idx="646">
                  <c:v>31.8</c:v>
                </c:pt>
                <c:pt idx="647">
                  <c:v>33.43333333333333</c:v>
                </c:pt>
                <c:pt idx="648">
                  <c:v>35.6</c:v>
                </c:pt>
                <c:pt idx="649">
                  <c:v>17.416666666666668</c:v>
                </c:pt>
                <c:pt idx="650">
                  <c:v>32.583333333333336</c:v>
                </c:pt>
                <c:pt idx="651">
                  <c:v>32.06666666666667</c:v>
                </c:pt>
                <c:pt idx="652">
                  <c:v>42.166666666666664</c:v>
                </c:pt>
                <c:pt idx="653">
                  <c:v>35</c:v>
                </c:pt>
                <c:pt idx="654">
                  <c:v>32.516666666666666</c:v>
                </c:pt>
                <c:pt idx="655">
                  <c:v>30.666666666666668</c:v>
                </c:pt>
                <c:pt idx="656">
                  <c:v>30.266666666666666</c:v>
                </c:pt>
                <c:pt idx="657">
                  <c:v>17.55</c:v>
                </c:pt>
                <c:pt idx="658">
                  <c:v>65.416666666666671</c:v>
                </c:pt>
                <c:pt idx="659">
                  <c:v>16.25</c:v>
                </c:pt>
                <c:pt idx="660">
                  <c:v>26.033333333333335</c:v>
                </c:pt>
                <c:pt idx="661">
                  <c:v>26.533333333333335</c:v>
                </c:pt>
                <c:pt idx="662">
                  <c:v>20.399999999999999</c:v>
                </c:pt>
                <c:pt idx="663">
                  <c:v>10.199999999999999</c:v>
                </c:pt>
                <c:pt idx="664">
                  <c:v>19.100000000000001</c:v>
                </c:pt>
                <c:pt idx="665">
                  <c:v>49.7</c:v>
                </c:pt>
                <c:pt idx="666">
                  <c:v>21.916666666666668</c:v>
                </c:pt>
                <c:pt idx="667">
                  <c:v>23.916666666666668</c:v>
                </c:pt>
                <c:pt idx="668">
                  <c:v>17.866666666666667</c:v>
                </c:pt>
                <c:pt idx="669">
                  <c:v>22.166666666666668</c:v>
                </c:pt>
                <c:pt idx="670">
                  <c:v>24.316666666666666</c:v>
                </c:pt>
                <c:pt idx="671">
                  <c:v>11.683333333333334</c:v>
                </c:pt>
                <c:pt idx="672">
                  <c:v>11.683333333333334</c:v>
                </c:pt>
                <c:pt idx="673">
                  <c:v>11.683333333333334</c:v>
                </c:pt>
                <c:pt idx="674">
                  <c:v>20.133333333333333</c:v>
                </c:pt>
                <c:pt idx="675">
                  <c:v>13.033333333333333</c:v>
                </c:pt>
                <c:pt idx="676">
                  <c:v>14.533333333333333</c:v>
                </c:pt>
                <c:pt idx="677">
                  <c:v>11.116666666666667</c:v>
                </c:pt>
                <c:pt idx="678">
                  <c:v>12.416666666666666</c:v>
                </c:pt>
                <c:pt idx="679">
                  <c:v>11.9</c:v>
                </c:pt>
                <c:pt idx="680">
                  <c:v>20.883333333333333</c:v>
                </c:pt>
                <c:pt idx="681">
                  <c:v>14.316666666666666</c:v>
                </c:pt>
                <c:pt idx="682">
                  <c:v>16.366666666666667</c:v>
                </c:pt>
                <c:pt idx="683">
                  <c:v>13.183333333333334</c:v>
                </c:pt>
                <c:pt idx="684">
                  <c:v>11.9</c:v>
                </c:pt>
                <c:pt idx="685">
                  <c:v>12.95</c:v>
                </c:pt>
                <c:pt idx="686">
                  <c:v>15.6</c:v>
                </c:pt>
                <c:pt idx="687">
                  <c:v>10.166666666666666</c:v>
                </c:pt>
                <c:pt idx="688">
                  <c:v>10.316666666666666</c:v>
                </c:pt>
              </c:numCache>
            </c:numRef>
          </c:yVal>
          <c:smooth val="0"/>
        </c:ser>
        <c:dLbls>
          <c:showLegendKey val="0"/>
          <c:showVal val="0"/>
          <c:showCatName val="0"/>
          <c:showSerName val="0"/>
          <c:showPercent val="0"/>
          <c:showBubbleSize val="0"/>
        </c:dLbls>
        <c:axId val="93250304"/>
        <c:axId val="93252224"/>
      </c:scatterChart>
      <c:valAx>
        <c:axId val="93250304"/>
        <c:scaling>
          <c:orientation val="minMax"/>
        </c:scaling>
        <c:delete val="0"/>
        <c:axPos val="b"/>
        <c:title>
          <c:tx>
            <c:rich>
              <a:bodyPr/>
              <a:lstStyle/>
              <a:p>
                <a:pPr>
                  <a:defRPr sz="2000"/>
                </a:pPr>
                <a:r>
                  <a:rPr lang="en-US" sz="2000"/>
                  <a:t>Calories Burned</a:t>
                </a:r>
              </a:p>
            </c:rich>
          </c:tx>
          <c:overlay val="0"/>
        </c:title>
        <c:numFmt formatCode="_(* #,##0_);_(* \(#,##0\);_(* &quot;-&quot;??_);_(@_)" sourceLinked="1"/>
        <c:majorTickMark val="out"/>
        <c:minorTickMark val="none"/>
        <c:tickLblPos val="nextTo"/>
        <c:crossAx val="93252224"/>
        <c:crosses val="autoZero"/>
        <c:crossBetween val="midCat"/>
      </c:valAx>
      <c:valAx>
        <c:axId val="93252224"/>
        <c:scaling>
          <c:orientation val="minMax"/>
          <c:max val="225"/>
          <c:min val="0"/>
        </c:scaling>
        <c:delete val="0"/>
        <c:axPos val="l"/>
        <c:majorGridlines/>
        <c:title>
          <c:tx>
            <c:rich>
              <a:bodyPr rot="-5400000" vert="horz"/>
              <a:lstStyle/>
              <a:p>
                <a:pPr>
                  <a:defRPr sz="2000"/>
                </a:pPr>
                <a:r>
                  <a:rPr lang="en-US" sz="2000"/>
                  <a:t>Minutes</a:t>
                </a:r>
              </a:p>
            </c:rich>
          </c:tx>
          <c:overlay val="0"/>
        </c:title>
        <c:numFmt formatCode="0" sourceLinked="1"/>
        <c:majorTickMark val="out"/>
        <c:minorTickMark val="none"/>
        <c:tickLblPos val="nextTo"/>
        <c:crossAx val="93250304"/>
        <c:crosses val="autoZero"/>
        <c:crossBetween val="midCat"/>
      </c:valAx>
    </c:plotArea>
    <c:plotVisOnly val="1"/>
    <c:dispBlanksAs val="gap"/>
    <c:showDLblsOverMax val="0"/>
  </c:char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autoTitleDeleted val="1"/>
    <c:plotArea>
      <c:layout/>
      <c:scatterChart>
        <c:scatterStyle val="lineMarker"/>
        <c:varyColors val="0"/>
        <c:ser>
          <c:idx val="0"/>
          <c:order val="0"/>
          <c:tx>
            <c:strRef>
              <c:f>'Bike Ride History'!$D$1</c:f>
              <c:strCache>
                <c:ptCount val="1"/>
                <c:pt idx="0">
                  <c:v>Distance in Miles</c:v>
                </c:pt>
              </c:strCache>
            </c:strRef>
          </c:tx>
          <c:spPr>
            <a:ln w="47625">
              <a:noFill/>
            </a:ln>
          </c:spPr>
          <c:dLbls>
            <c:delete val="1"/>
          </c:dLbls>
          <c:xVal>
            <c:numRef>
              <c:f>'Bike Ride History'!$C$2:$C$690</c:f>
              <c:numCache>
                <c:formatCode>_(* #,##0_);_(* \(#,##0\);_(* "-"??_);_(@_)</c:formatCode>
                <c:ptCount val="689"/>
                <c:pt idx="0">
                  <c:v>3356</c:v>
                </c:pt>
                <c:pt idx="1">
                  <c:v>2593</c:v>
                </c:pt>
                <c:pt idx="2">
                  <c:v>1551</c:v>
                </c:pt>
                <c:pt idx="3">
                  <c:v>2247</c:v>
                </c:pt>
                <c:pt idx="4">
                  <c:v>1498</c:v>
                </c:pt>
                <c:pt idx="5">
                  <c:v>2199</c:v>
                </c:pt>
                <c:pt idx="6">
                  <c:v>1544</c:v>
                </c:pt>
                <c:pt idx="7">
                  <c:v>1447</c:v>
                </c:pt>
                <c:pt idx="8">
                  <c:v>1719</c:v>
                </c:pt>
                <c:pt idx="9">
                  <c:v>1326</c:v>
                </c:pt>
                <c:pt idx="10">
                  <c:v>1192</c:v>
                </c:pt>
                <c:pt idx="11">
                  <c:v>1836</c:v>
                </c:pt>
                <c:pt idx="12">
                  <c:v>1695</c:v>
                </c:pt>
                <c:pt idx="13">
                  <c:v>1236</c:v>
                </c:pt>
                <c:pt idx="14">
                  <c:v>1478</c:v>
                </c:pt>
                <c:pt idx="15">
                  <c:v>1823</c:v>
                </c:pt>
                <c:pt idx="16">
                  <c:v>992</c:v>
                </c:pt>
                <c:pt idx="17">
                  <c:v>2217</c:v>
                </c:pt>
                <c:pt idx="18">
                  <c:v>1423</c:v>
                </c:pt>
                <c:pt idx="19">
                  <c:v>1872</c:v>
                </c:pt>
                <c:pt idx="20">
                  <c:v>1606</c:v>
                </c:pt>
                <c:pt idx="21">
                  <c:v>1143</c:v>
                </c:pt>
                <c:pt idx="22">
                  <c:v>993</c:v>
                </c:pt>
                <c:pt idx="23">
                  <c:v>868</c:v>
                </c:pt>
                <c:pt idx="24">
                  <c:v>1532</c:v>
                </c:pt>
                <c:pt idx="25">
                  <c:v>1550</c:v>
                </c:pt>
                <c:pt idx="26">
                  <c:v>1545</c:v>
                </c:pt>
                <c:pt idx="27">
                  <c:v>979</c:v>
                </c:pt>
                <c:pt idx="28">
                  <c:v>1521</c:v>
                </c:pt>
                <c:pt idx="29">
                  <c:v>1388</c:v>
                </c:pt>
                <c:pt idx="30">
                  <c:v>1379</c:v>
                </c:pt>
                <c:pt idx="31">
                  <c:v>827</c:v>
                </c:pt>
                <c:pt idx="32">
                  <c:v>1355</c:v>
                </c:pt>
                <c:pt idx="33">
                  <c:v>1475</c:v>
                </c:pt>
                <c:pt idx="34">
                  <c:v>1340</c:v>
                </c:pt>
                <c:pt idx="35">
                  <c:v>1711</c:v>
                </c:pt>
                <c:pt idx="36">
                  <c:v>1614</c:v>
                </c:pt>
                <c:pt idx="37">
                  <c:v>892</c:v>
                </c:pt>
                <c:pt idx="38">
                  <c:v>1307</c:v>
                </c:pt>
                <c:pt idx="39">
                  <c:v>915</c:v>
                </c:pt>
                <c:pt idx="40">
                  <c:v>1212</c:v>
                </c:pt>
                <c:pt idx="41">
                  <c:v>1087</c:v>
                </c:pt>
                <c:pt idx="42">
                  <c:v>1341</c:v>
                </c:pt>
                <c:pt idx="43">
                  <c:v>915</c:v>
                </c:pt>
                <c:pt idx="44">
                  <c:v>1335</c:v>
                </c:pt>
                <c:pt idx="45">
                  <c:v>918</c:v>
                </c:pt>
                <c:pt idx="46">
                  <c:v>754</c:v>
                </c:pt>
                <c:pt idx="47">
                  <c:v>1193</c:v>
                </c:pt>
                <c:pt idx="48">
                  <c:v>838</c:v>
                </c:pt>
                <c:pt idx="49">
                  <c:v>818</c:v>
                </c:pt>
                <c:pt idx="50">
                  <c:v>1163</c:v>
                </c:pt>
                <c:pt idx="51">
                  <c:v>902</c:v>
                </c:pt>
                <c:pt idx="52">
                  <c:v>1182</c:v>
                </c:pt>
                <c:pt idx="53">
                  <c:v>1118</c:v>
                </c:pt>
                <c:pt idx="54">
                  <c:v>1148</c:v>
                </c:pt>
                <c:pt idx="55">
                  <c:v>1199</c:v>
                </c:pt>
                <c:pt idx="56">
                  <c:v>1150</c:v>
                </c:pt>
                <c:pt idx="57">
                  <c:v>1162</c:v>
                </c:pt>
                <c:pt idx="58">
                  <c:v>1182</c:v>
                </c:pt>
                <c:pt idx="59">
                  <c:v>1125</c:v>
                </c:pt>
                <c:pt idx="60">
                  <c:v>1142</c:v>
                </c:pt>
                <c:pt idx="61">
                  <c:v>1147</c:v>
                </c:pt>
                <c:pt idx="62">
                  <c:v>1110</c:v>
                </c:pt>
                <c:pt idx="63">
                  <c:v>1111</c:v>
                </c:pt>
                <c:pt idx="64">
                  <c:v>1146</c:v>
                </c:pt>
                <c:pt idx="65">
                  <c:v>1190</c:v>
                </c:pt>
                <c:pt idx="66">
                  <c:v>1159</c:v>
                </c:pt>
                <c:pt idx="67">
                  <c:v>1059</c:v>
                </c:pt>
                <c:pt idx="68">
                  <c:v>1636</c:v>
                </c:pt>
                <c:pt idx="69">
                  <c:v>620</c:v>
                </c:pt>
                <c:pt idx="70">
                  <c:v>989</c:v>
                </c:pt>
                <c:pt idx="71">
                  <c:v>1068</c:v>
                </c:pt>
                <c:pt idx="72">
                  <c:v>685</c:v>
                </c:pt>
                <c:pt idx="73">
                  <c:v>1108</c:v>
                </c:pt>
                <c:pt idx="74">
                  <c:v>866</c:v>
                </c:pt>
                <c:pt idx="75">
                  <c:v>688</c:v>
                </c:pt>
                <c:pt idx="76">
                  <c:v>1952</c:v>
                </c:pt>
                <c:pt idx="77">
                  <c:v>728</c:v>
                </c:pt>
                <c:pt idx="78">
                  <c:v>1236</c:v>
                </c:pt>
                <c:pt idx="79">
                  <c:v>1149</c:v>
                </c:pt>
                <c:pt idx="80">
                  <c:v>1056</c:v>
                </c:pt>
                <c:pt idx="81">
                  <c:v>1133</c:v>
                </c:pt>
                <c:pt idx="82">
                  <c:v>1052</c:v>
                </c:pt>
                <c:pt idx="83">
                  <c:v>1128</c:v>
                </c:pt>
                <c:pt idx="84">
                  <c:v>959</c:v>
                </c:pt>
                <c:pt idx="85">
                  <c:v>1061</c:v>
                </c:pt>
                <c:pt idx="86">
                  <c:v>643</c:v>
                </c:pt>
                <c:pt idx="87">
                  <c:v>954</c:v>
                </c:pt>
                <c:pt idx="88">
                  <c:v>1027</c:v>
                </c:pt>
                <c:pt idx="89">
                  <c:v>971</c:v>
                </c:pt>
                <c:pt idx="90">
                  <c:v>959</c:v>
                </c:pt>
                <c:pt idx="91">
                  <c:v>1059</c:v>
                </c:pt>
                <c:pt idx="92">
                  <c:v>935</c:v>
                </c:pt>
                <c:pt idx="93">
                  <c:v>1018</c:v>
                </c:pt>
                <c:pt idx="94">
                  <c:v>979</c:v>
                </c:pt>
                <c:pt idx="95">
                  <c:v>949</c:v>
                </c:pt>
                <c:pt idx="96">
                  <c:v>950</c:v>
                </c:pt>
                <c:pt idx="97">
                  <c:v>1032</c:v>
                </c:pt>
                <c:pt idx="98">
                  <c:v>864</c:v>
                </c:pt>
                <c:pt idx="99">
                  <c:v>1123</c:v>
                </c:pt>
                <c:pt idx="100">
                  <c:v>921</c:v>
                </c:pt>
                <c:pt idx="101">
                  <c:v>1381</c:v>
                </c:pt>
                <c:pt idx="102">
                  <c:v>921</c:v>
                </c:pt>
                <c:pt idx="103">
                  <c:v>908</c:v>
                </c:pt>
                <c:pt idx="104">
                  <c:v>1160</c:v>
                </c:pt>
                <c:pt idx="105">
                  <c:v>914</c:v>
                </c:pt>
                <c:pt idx="106">
                  <c:v>936</c:v>
                </c:pt>
                <c:pt idx="107">
                  <c:v>936</c:v>
                </c:pt>
                <c:pt idx="108">
                  <c:v>851</c:v>
                </c:pt>
                <c:pt idx="109">
                  <c:v>937</c:v>
                </c:pt>
                <c:pt idx="110">
                  <c:v>1215</c:v>
                </c:pt>
                <c:pt idx="111">
                  <c:v>933</c:v>
                </c:pt>
                <c:pt idx="112">
                  <c:v>877</c:v>
                </c:pt>
                <c:pt idx="113">
                  <c:v>812</c:v>
                </c:pt>
                <c:pt idx="114">
                  <c:v>910</c:v>
                </c:pt>
                <c:pt idx="115">
                  <c:v>903</c:v>
                </c:pt>
                <c:pt idx="116">
                  <c:v>966</c:v>
                </c:pt>
                <c:pt idx="117">
                  <c:v>885</c:v>
                </c:pt>
                <c:pt idx="118">
                  <c:v>797</c:v>
                </c:pt>
                <c:pt idx="119">
                  <c:v>916</c:v>
                </c:pt>
                <c:pt idx="120">
                  <c:v>864</c:v>
                </c:pt>
                <c:pt idx="121">
                  <c:v>891</c:v>
                </c:pt>
                <c:pt idx="122">
                  <c:v>831</c:v>
                </c:pt>
                <c:pt idx="123">
                  <c:v>897</c:v>
                </c:pt>
                <c:pt idx="124">
                  <c:v>734</c:v>
                </c:pt>
                <c:pt idx="125">
                  <c:v>737</c:v>
                </c:pt>
                <c:pt idx="126">
                  <c:v>841</c:v>
                </c:pt>
                <c:pt idx="127">
                  <c:v>863</c:v>
                </c:pt>
                <c:pt idx="128">
                  <c:v>863</c:v>
                </c:pt>
                <c:pt idx="129">
                  <c:v>864</c:v>
                </c:pt>
                <c:pt idx="130">
                  <c:v>876</c:v>
                </c:pt>
                <c:pt idx="131">
                  <c:v>1064</c:v>
                </c:pt>
                <c:pt idx="132">
                  <c:v>840</c:v>
                </c:pt>
                <c:pt idx="133">
                  <c:v>830</c:v>
                </c:pt>
                <c:pt idx="134">
                  <c:v>823</c:v>
                </c:pt>
                <c:pt idx="135">
                  <c:v>692</c:v>
                </c:pt>
                <c:pt idx="136">
                  <c:v>821</c:v>
                </c:pt>
                <c:pt idx="137">
                  <c:v>1023</c:v>
                </c:pt>
                <c:pt idx="138">
                  <c:v>787</c:v>
                </c:pt>
                <c:pt idx="139">
                  <c:v>861</c:v>
                </c:pt>
                <c:pt idx="140">
                  <c:v>824</c:v>
                </c:pt>
                <c:pt idx="141">
                  <c:v>1011</c:v>
                </c:pt>
                <c:pt idx="142">
                  <c:v>883</c:v>
                </c:pt>
                <c:pt idx="143">
                  <c:v>856</c:v>
                </c:pt>
                <c:pt idx="144">
                  <c:v>692</c:v>
                </c:pt>
                <c:pt idx="145">
                  <c:v>807</c:v>
                </c:pt>
                <c:pt idx="146">
                  <c:v>856</c:v>
                </c:pt>
                <c:pt idx="147">
                  <c:v>944</c:v>
                </c:pt>
                <c:pt idx="148">
                  <c:v>788</c:v>
                </c:pt>
                <c:pt idx="149">
                  <c:v>981</c:v>
                </c:pt>
                <c:pt idx="150">
                  <c:v>821</c:v>
                </c:pt>
                <c:pt idx="151">
                  <c:v>809</c:v>
                </c:pt>
                <c:pt idx="152">
                  <c:v>912</c:v>
                </c:pt>
                <c:pt idx="153">
                  <c:v>833</c:v>
                </c:pt>
                <c:pt idx="154">
                  <c:v>786</c:v>
                </c:pt>
                <c:pt idx="155">
                  <c:v>840</c:v>
                </c:pt>
                <c:pt idx="156">
                  <c:v>808</c:v>
                </c:pt>
                <c:pt idx="157">
                  <c:v>829</c:v>
                </c:pt>
                <c:pt idx="158">
                  <c:v>870</c:v>
                </c:pt>
                <c:pt idx="159">
                  <c:v>786</c:v>
                </c:pt>
                <c:pt idx="160">
                  <c:v>775</c:v>
                </c:pt>
                <c:pt idx="161">
                  <c:v>640</c:v>
                </c:pt>
                <c:pt idx="162">
                  <c:v>1179</c:v>
                </c:pt>
                <c:pt idx="163">
                  <c:v>768</c:v>
                </c:pt>
                <c:pt idx="164">
                  <c:v>505</c:v>
                </c:pt>
                <c:pt idx="165">
                  <c:v>531</c:v>
                </c:pt>
                <c:pt idx="166">
                  <c:v>835</c:v>
                </c:pt>
                <c:pt idx="167">
                  <c:v>814</c:v>
                </c:pt>
                <c:pt idx="168">
                  <c:v>760</c:v>
                </c:pt>
                <c:pt idx="169">
                  <c:v>869</c:v>
                </c:pt>
                <c:pt idx="170">
                  <c:v>785</c:v>
                </c:pt>
                <c:pt idx="171">
                  <c:v>780</c:v>
                </c:pt>
                <c:pt idx="172">
                  <c:v>889</c:v>
                </c:pt>
                <c:pt idx="173">
                  <c:v>800</c:v>
                </c:pt>
                <c:pt idx="174">
                  <c:v>911</c:v>
                </c:pt>
                <c:pt idx="175">
                  <c:v>727</c:v>
                </c:pt>
                <c:pt idx="176">
                  <c:v>710</c:v>
                </c:pt>
                <c:pt idx="177">
                  <c:v>754</c:v>
                </c:pt>
                <c:pt idx="178">
                  <c:v>776</c:v>
                </c:pt>
                <c:pt idx="179">
                  <c:v>786</c:v>
                </c:pt>
                <c:pt idx="180">
                  <c:v>878</c:v>
                </c:pt>
                <c:pt idx="181">
                  <c:v>724</c:v>
                </c:pt>
                <c:pt idx="182">
                  <c:v>766</c:v>
                </c:pt>
                <c:pt idx="183">
                  <c:v>492</c:v>
                </c:pt>
                <c:pt idx="184">
                  <c:v>744</c:v>
                </c:pt>
                <c:pt idx="185">
                  <c:v>613</c:v>
                </c:pt>
                <c:pt idx="186">
                  <c:v>601</c:v>
                </c:pt>
                <c:pt idx="187">
                  <c:v>754</c:v>
                </c:pt>
                <c:pt idx="188">
                  <c:v>902</c:v>
                </c:pt>
                <c:pt idx="189">
                  <c:v>806</c:v>
                </c:pt>
                <c:pt idx="190">
                  <c:v>719</c:v>
                </c:pt>
                <c:pt idx="191">
                  <c:v>760</c:v>
                </c:pt>
                <c:pt idx="192">
                  <c:v>941</c:v>
                </c:pt>
                <c:pt idx="193">
                  <c:v>709</c:v>
                </c:pt>
                <c:pt idx="194">
                  <c:v>751</c:v>
                </c:pt>
                <c:pt idx="195">
                  <c:v>684</c:v>
                </c:pt>
                <c:pt idx="196">
                  <c:v>746</c:v>
                </c:pt>
                <c:pt idx="197">
                  <c:v>776</c:v>
                </c:pt>
                <c:pt idx="198">
                  <c:v>672</c:v>
                </c:pt>
                <c:pt idx="199">
                  <c:v>920</c:v>
                </c:pt>
                <c:pt idx="200">
                  <c:v>705</c:v>
                </c:pt>
                <c:pt idx="201">
                  <c:v>898</c:v>
                </c:pt>
                <c:pt idx="202">
                  <c:v>740</c:v>
                </c:pt>
                <c:pt idx="203">
                  <c:v>816</c:v>
                </c:pt>
                <c:pt idx="204">
                  <c:v>722</c:v>
                </c:pt>
                <c:pt idx="205">
                  <c:v>658</c:v>
                </c:pt>
                <c:pt idx="206">
                  <c:v>704</c:v>
                </c:pt>
                <c:pt idx="207">
                  <c:v>676</c:v>
                </c:pt>
                <c:pt idx="208">
                  <c:v>666</c:v>
                </c:pt>
                <c:pt idx="209">
                  <c:v>655</c:v>
                </c:pt>
                <c:pt idx="210">
                  <c:v>732</c:v>
                </c:pt>
                <c:pt idx="211">
                  <c:v>734</c:v>
                </c:pt>
                <c:pt idx="212">
                  <c:v>679</c:v>
                </c:pt>
                <c:pt idx="213">
                  <c:v>637</c:v>
                </c:pt>
                <c:pt idx="214">
                  <c:v>724</c:v>
                </c:pt>
                <c:pt idx="215">
                  <c:v>727</c:v>
                </c:pt>
                <c:pt idx="216">
                  <c:v>642</c:v>
                </c:pt>
                <c:pt idx="217">
                  <c:v>699</c:v>
                </c:pt>
                <c:pt idx="218">
                  <c:v>686</c:v>
                </c:pt>
                <c:pt idx="219">
                  <c:v>1003</c:v>
                </c:pt>
                <c:pt idx="220">
                  <c:v>1323</c:v>
                </c:pt>
                <c:pt idx="221">
                  <c:v>508</c:v>
                </c:pt>
                <c:pt idx="222">
                  <c:v>722</c:v>
                </c:pt>
                <c:pt idx="223">
                  <c:v>756</c:v>
                </c:pt>
                <c:pt idx="224">
                  <c:v>703</c:v>
                </c:pt>
                <c:pt idx="225">
                  <c:v>635</c:v>
                </c:pt>
                <c:pt idx="226">
                  <c:v>718</c:v>
                </c:pt>
                <c:pt idx="227">
                  <c:v>681</c:v>
                </c:pt>
                <c:pt idx="228">
                  <c:v>644</c:v>
                </c:pt>
                <c:pt idx="229">
                  <c:v>873</c:v>
                </c:pt>
                <c:pt idx="230">
                  <c:v>688</c:v>
                </c:pt>
                <c:pt idx="231">
                  <c:v>701</c:v>
                </c:pt>
                <c:pt idx="232">
                  <c:v>810</c:v>
                </c:pt>
                <c:pt idx="233">
                  <c:v>662</c:v>
                </c:pt>
                <c:pt idx="234">
                  <c:v>669</c:v>
                </c:pt>
                <c:pt idx="235">
                  <c:v>643</c:v>
                </c:pt>
                <c:pt idx="236">
                  <c:v>659</c:v>
                </c:pt>
                <c:pt idx="237">
                  <c:v>547</c:v>
                </c:pt>
                <c:pt idx="238">
                  <c:v>799</c:v>
                </c:pt>
                <c:pt idx="239">
                  <c:v>731</c:v>
                </c:pt>
                <c:pt idx="240">
                  <c:v>731</c:v>
                </c:pt>
                <c:pt idx="241">
                  <c:v>638</c:v>
                </c:pt>
                <c:pt idx="242">
                  <c:v>649</c:v>
                </c:pt>
                <c:pt idx="243">
                  <c:v>640</c:v>
                </c:pt>
                <c:pt idx="244">
                  <c:v>667</c:v>
                </c:pt>
                <c:pt idx="245">
                  <c:v>612</c:v>
                </c:pt>
                <c:pt idx="246">
                  <c:v>677</c:v>
                </c:pt>
                <c:pt idx="247">
                  <c:v>612</c:v>
                </c:pt>
                <c:pt idx="248">
                  <c:v>689</c:v>
                </c:pt>
                <c:pt idx="249">
                  <c:v>641</c:v>
                </c:pt>
                <c:pt idx="250">
                  <c:v>644</c:v>
                </c:pt>
                <c:pt idx="251">
                  <c:v>597</c:v>
                </c:pt>
                <c:pt idx="252">
                  <c:v>668</c:v>
                </c:pt>
                <c:pt idx="253">
                  <c:v>614</c:v>
                </c:pt>
                <c:pt idx="254">
                  <c:v>688</c:v>
                </c:pt>
                <c:pt idx="255">
                  <c:v>684</c:v>
                </c:pt>
                <c:pt idx="256">
                  <c:v>591</c:v>
                </c:pt>
                <c:pt idx="257">
                  <c:v>663</c:v>
                </c:pt>
                <c:pt idx="258">
                  <c:v>642</c:v>
                </c:pt>
                <c:pt idx="259">
                  <c:v>598</c:v>
                </c:pt>
                <c:pt idx="260">
                  <c:v>669</c:v>
                </c:pt>
                <c:pt idx="261">
                  <c:v>600</c:v>
                </c:pt>
                <c:pt idx="262">
                  <c:v>561</c:v>
                </c:pt>
                <c:pt idx="263">
                  <c:v>647</c:v>
                </c:pt>
                <c:pt idx="264">
                  <c:v>758</c:v>
                </c:pt>
                <c:pt idx="265">
                  <c:v>612</c:v>
                </c:pt>
                <c:pt idx="266">
                  <c:v>632</c:v>
                </c:pt>
                <c:pt idx="267">
                  <c:v>865</c:v>
                </c:pt>
                <c:pt idx="268">
                  <c:v>622</c:v>
                </c:pt>
                <c:pt idx="269">
                  <c:v>658</c:v>
                </c:pt>
                <c:pt idx="270">
                  <c:v>643</c:v>
                </c:pt>
                <c:pt idx="271">
                  <c:v>645</c:v>
                </c:pt>
                <c:pt idx="272">
                  <c:v>633</c:v>
                </c:pt>
                <c:pt idx="273">
                  <c:v>586</c:v>
                </c:pt>
                <c:pt idx="274">
                  <c:v>580</c:v>
                </c:pt>
                <c:pt idx="275">
                  <c:v>582</c:v>
                </c:pt>
                <c:pt idx="276">
                  <c:v>655</c:v>
                </c:pt>
                <c:pt idx="277">
                  <c:v>647</c:v>
                </c:pt>
                <c:pt idx="278">
                  <c:v>791</c:v>
                </c:pt>
                <c:pt idx="279">
                  <c:v>647</c:v>
                </c:pt>
                <c:pt idx="280">
                  <c:v>809</c:v>
                </c:pt>
                <c:pt idx="281">
                  <c:v>627</c:v>
                </c:pt>
                <c:pt idx="282">
                  <c:v>684</c:v>
                </c:pt>
                <c:pt idx="283">
                  <c:v>611</c:v>
                </c:pt>
                <c:pt idx="284">
                  <c:v>643</c:v>
                </c:pt>
                <c:pt idx="285">
                  <c:v>751</c:v>
                </c:pt>
                <c:pt idx="286">
                  <c:v>898</c:v>
                </c:pt>
                <c:pt idx="287">
                  <c:v>624</c:v>
                </c:pt>
                <c:pt idx="288">
                  <c:v>641</c:v>
                </c:pt>
                <c:pt idx="289">
                  <c:v>615</c:v>
                </c:pt>
                <c:pt idx="290">
                  <c:v>558</c:v>
                </c:pt>
                <c:pt idx="291">
                  <c:v>535</c:v>
                </c:pt>
                <c:pt idx="292">
                  <c:v>625</c:v>
                </c:pt>
                <c:pt idx="293">
                  <c:v>598</c:v>
                </c:pt>
                <c:pt idx="294">
                  <c:v>582</c:v>
                </c:pt>
                <c:pt idx="295">
                  <c:v>543</c:v>
                </c:pt>
                <c:pt idx="296">
                  <c:v>524</c:v>
                </c:pt>
                <c:pt idx="297">
                  <c:v>687</c:v>
                </c:pt>
                <c:pt idx="298">
                  <c:v>698</c:v>
                </c:pt>
                <c:pt idx="299">
                  <c:v>652</c:v>
                </c:pt>
                <c:pt idx="300">
                  <c:v>637</c:v>
                </c:pt>
                <c:pt idx="301">
                  <c:v>589</c:v>
                </c:pt>
                <c:pt idx="302">
                  <c:v>570</c:v>
                </c:pt>
                <c:pt idx="303">
                  <c:v>519</c:v>
                </c:pt>
                <c:pt idx="304">
                  <c:v>534</c:v>
                </c:pt>
                <c:pt idx="305">
                  <c:v>643</c:v>
                </c:pt>
                <c:pt idx="306">
                  <c:v>547</c:v>
                </c:pt>
                <c:pt idx="307">
                  <c:v>679</c:v>
                </c:pt>
                <c:pt idx="308">
                  <c:v>755</c:v>
                </c:pt>
                <c:pt idx="309">
                  <c:v>565</c:v>
                </c:pt>
                <c:pt idx="310">
                  <c:v>482</c:v>
                </c:pt>
                <c:pt idx="311">
                  <c:v>569</c:v>
                </c:pt>
                <c:pt idx="312">
                  <c:v>507</c:v>
                </c:pt>
                <c:pt idx="313">
                  <c:v>506</c:v>
                </c:pt>
                <c:pt idx="314">
                  <c:v>521</c:v>
                </c:pt>
                <c:pt idx="315">
                  <c:v>555</c:v>
                </c:pt>
                <c:pt idx="316">
                  <c:v>553</c:v>
                </c:pt>
                <c:pt idx="317">
                  <c:v>540</c:v>
                </c:pt>
                <c:pt idx="318">
                  <c:v>482</c:v>
                </c:pt>
                <c:pt idx="319">
                  <c:v>513</c:v>
                </c:pt>
                <c:pt idx="320">
                  <c:v>477</c:v>
                </c:pt>
                <c:pt idx="321">
                  <c:v>317</c:v>
                </c:pt>
                <c:pt idx="322">
                  <c:v>565</c:v>
                </c:pt>
                <c:pt idx="323">
                  <c:v>470</c:v>
                </c:pt>
                <c:pt idx="324">
                  <c:v>514</c:v>
                </c:pt>
                <c:pt idx="325">
                  <c:v>529</c:v>
                </c:pt>
                <c:pt idx="326">
                  <c:v>488</c:v>
                </c:pt>
                <c:pt idx="327">
                  <c:v>664</c:v>
                </c:pt>
                <c:pt idx="328">
                  <c:v>502</c:v>
                </c:pt>
                <c:pt idx="329">
                  <c:v>621</c:v>
                </c:pt>
                <c:pt idx="330">
                  <c:v>467</c:v>
                </c:pt>
                <c:pt idx="331">
                  <c:v>400</c:v>
                </c:pt>
                <c:pt idx="332">
                  <c:v>329</c:v>
                </c:pt>
                <c:pt idx="333">
                  <c:v>497</c:v>
                </c:pt>
                <c:pt idx="334">
                  <c:v>529</c:v>
                </c:pt>
                <c:pt idx="335">
                  <c:v>490</c:v>
                </c:pt>
                <c:pt idx="336">
                  <c:v>538</c:v>
                </c:pt>
                <c:pt idx="337">
                  <c:v>688</c:v>
                </c:pt>
                <c:pt idx="338">
                  <c:v>518</c:v>
                </c:pt>
                <c:pt idx="339">
                  <c:v>489</c:v>
                </c:pt>
                <c:pt idx="340">
                  <c:v>544</c:v>
                </c:pt>
                <c:pt idx="341">
                  <c:v>486</c:v>
                </c:pt>
                <c:pt idx="342">
                  <c:v>521</c:v>
                </c:pt>
                <c:pt idx="343">
                  <c:v>533</c:v>
                </c:pt>
                <c:pt idx="344">
                  <c:v>578</c:v>
                </c:pt>
                <c:pt idx="345">
                  <c:v>457</c:v>
                </c:pt>
                <c:pt idx="346">
                  <c:v>456</c:v>
                </c:pt>
                <c:pt idx="347">
                  <c:v>662</c:v>
                </c:pt>
                <c:pt idx="348">
                  <c:v>376</c:v>
                </c:pt>
                <c:pt idx="349">
                  <c:v>376</c:v>
                </c:pt>
                <c:pt idx="350">
                  <c:v>496</c:v>
                </c:pt>
                <c:pt idx="351">
                  <c:v>460</c:v>
                </c:pt>
                <c:pt idx="352">
                  <c:v>489</c:v>
                </c:pt>
                <c:pt idx="353">
                  <c:v>548</c:v>
                </c:pt>
                <c:pt idx="354">
                  <c:v>268</c:v>
                </c:pt>
                <c:pt idx="355">
                  <c:v>375</c:v>
                </c:pt>
                <c:pt idx="356">
                  <c:v>448</c:v>
                </c:pt>
                <c:pt idx="357">
                  <c:v>656</c:v>
                </c:pt>
                <c:pt idx="358">
                  <c:v>417</c:v>
                </c:pt>
                <c:pt idx="359">
                  <c:v>447</c:v>
                </c:pt>
                <c:pt idx="360">
                  <c:v>464</c:v>
                </c:pt>
                <c:pt idx="361">
                  <c:v>1039</c:v>
                </c:pt>
                <c:pt idx="362">
                  <c:v>471</c:v>
                </c:pt>
                <c:pt idx="363">
                  <c:v>452</c:v>
                </c:pt>
                <c:pt idx="364">
                  <c:v>836</c:v>
                </c:pt>
                <c:pt idx="365">
                  <c:v>372</c:v>
                </c:pt>
                <c:pt idx="366">
                  <c:v>470</c:v>
                </c:pt>
                <c:pt idx="367">
                  <c:v>439</c:v>
                </c:pt>
                <c:pt idx="368">
                  <c:v>452</c:v>
                </c:pt>
                <c:pt idx="369">
                  <c:v>453</c:v>
                </c:pt>
                <c:pt idx="370">
                  <c:v>420</c:v>
                </c:pt>
                <c:pt idx="371">
                  <c:v>447</c:v>
                </c:pt>
                <c:pt idx="372">
                  <c:v>380</c:v>
                </c:pt>
                <c:pt idx="373">
                  <c:v>727</c:v>
                </c:pt>
                <c:pt idx="374">
                  <c:v>395</c:v>
                </c:pt>
                <c:pt idx="375">
                  <c:v>419</c:v>
                </c:pt>
                <c:pt idx="376">
                  <c:v>405</c:v>
                </c:pt>
                <c:pt idx="377">
                  <c:v>442</c:v>
                </c:pt>
                <c:pt idx="378">
                  <c:v>371</c:v>
                </c:pt>
                <c:pt idx="379">
                  <c:v>363</c:v>
                </c:pt>
                <c:pt idx="380">
                  <c:v>443</c:v>
                </c:pt>
                <c:pt idx="381">
                  <c:v>342</c:v>
                </c:pt>
                <c:pt idx="382">
                  <c:v>376</c:v>
                </c:pt>
                <c:pt idx="383">
                  <c:v>300</c:v>
                </c:pt>
                <c:pt idx="384">
                  <c:v>409</c:v>
                </c:pt>
                <c:pt idx="385">
                  <c:v>481</c:v>
                </c:pt>
                <c:pt idx="386">
                  <c:v>437</c:v>
                </c:pt>
                <c:pt idx="387">
                  <c:v>438</c:v>
                </c:pt>
                <c:pt idx="388">
                  <c:v>342</c:v>
                </c:pt>
                <c:pt idx="389">
                  <c:v>340</c:v>
                </c:pt>
                <c:pt idx="390">
                  <c:v>372</c:v>
                </c:pt>
                <c:pt idx="391">
                  <c:v>335</c:v>
                </c:pt>
                <c:pt idx="392">
                  <c:v>583</c:v>
                </c:pt>
                <c:pt idx="393">
                  <c:v>327</c:v>
                </c:pt>
                <c:pt idx="394">
                  <c:v>374</c:v>
                </c:pt>
                <c:pt idx="395">
                  <c:v>353</c:v>
                </c:pt>
                <c:pt idx="396">
                  <c:v>364</c:v>
                </c:pt>
                <c:pt idx="397">
                  <c:v>556</c:v>
                </c:pt>
                <c:pt idx="398">
                  <c:v>760</c:v>
                </c:pt>
                <c:pt idx="399">
                  <c:v>333</c:v>
                </c:pt>
                <c:pt idx="400">
                  <c:v>514</c:v>
                </c:pt>
                <c:pt idx="401">
                  <c:v>315</c:v>
                </c:pt>
                <c:pt idx="402">
                  <c:v>352</c:v>
                </c:pt>
                <c:pt idx="403">
                  <c:v>446</c:v>
                </c:pt>
                <c:pt idx="404">
                  <c:v>376</c:v>
                </c:pt>
                <c:pt idx="405">
                  <c:v>495</c:v>
                </c:pt>
                <c:pt idx="406">
                  <c:v>473</c:v>
                </c:pt>
                <c:pt idx="407">
                  <c:v>688</c:v>
                </c:pt>
                <c:pt idx="408">
                  <c:v>487</c:v>
                </c:pt>
                <c:pt idx="409">
                  <c:v>482</c:v>
                </c:pt>
                <c:pt idx="410">
                  <c:v>391</c:v>
                </c:pt>
                <c:pt idx="411">
                  <c:v>486</c:v>
                </c:pt>
                <c:pt idx="412">
                  <c:v>354</c:v>
                </c:pt>
                <c:pt idx="413">
                  <c:v>420</c:v>
                </c:pt>
                <c:pt idx="414">
                  <c:v>376</c:v>
                </c:pt>
                <c:pt idx="415">
                  <c:v>395</c:v>
                </c:pt>
                <c:pt idx="416">
                  <c:v>322</c:v>
                </c:pt>
                <c:pt idx="417">
                  <c:v>488</c:v>
                </c:pt>
                <c:pt idx="418">
                  <c:v>378</c:v>
                </c:pt>
                <c:pt idx="419">
                  <c:v>343</c:v>
                </c:pt>
                <c:pt idx="420">
                  <c:v>295</c:v>
                </c:pt>
                <c:pt idx="421">
                  <c:v>294</c:v>
                </c:pt>
                <c:pt idx="422">
                  <c:v>475</c:v>
                </c:pt>
                <c:pt idx="423">
                  <c:v>338</c:v>
                </c:pt>
                <c:pt idx="424">
                  <c:v>272</c:v>
                </c:pt>
                <c:pt idx="425">
                  <c:v>390</c:v>
                </c:pt>
                <c:pt idx="426">
                  <c:v>395</c:v>
                </c:pt>
                <c:pt idx="427">
                  <c:v>315</c:v>
                </c:pt>
                <c:pt idx="428">
                  <c:v>297</c:v>
                </c:pt>
                <c:pt idx="429">
                  <c:v>331</c:v>
                </c:pt>
                <c:pt idx="430">
                  <c:v>421</c:v>
                </c:pt>
                <c:pt idx="431">
                  <c:v>421</c:v>
                </c:pt>
                <c:pt idx="432">
                  <c:v>421</c:v>
                </c:pt>
                <c:pt idx="433">
                  <c:v>454</c:v>
                </c:pt>
                <c:pt idx="434">
                  <c:v>234</c:v>
                </c:pt>
                <c:pt idx="435">
                  <c:v>325</c:v>
                </c:pt>
                <c:pt idx="436">
                  <c:v>544</c:v>
                </c:pt>
                <c:pt idx="437">
                  <c:v>229</c:v>
                </c:pt>
                <c:pt idx="438">
                  <c:v>263</c:v>
                </c:pt>
                <c:pt idx="439">
                  <c:v>267</c:v>
                </c:pt>
                <c:pt idx="440">
                  <c:v>543</c:v>
                </c:pt>
                <c:pt idx="441">
                  <c:v>525</c:v>
                </c:pt>
                <c:pt idx="442">
                  <c:v>309</c:v>
                </c:pt>
                <c:pt idx="443">
                  <c:v>660</c:v>
                </c:pt>
                <c:pt idx="444">
                  <c:v>519</c:v>
                </c:pt>
                <c:pt idx="445">
                  <c:v>404</c:v>
                </c:pt>
                <c:pt idx="446">
                  <c:v>242</c:v>
                </c:pt>
                <c:pt idx="447">
                  <c:v>634</c:v>
                </c:pt>
                <c:pt idx="448">
                  <c:v>301</c:v>
                </c:pt>
                <c:pt idx="449">
                  <c:v>300</c:v>
                </c:pt>
                <c:pt idx="450">
                  <c:v>264</c:v>
                </c:pt>
                <c:pt idx="451">
                  <c:v>431</c:v>
                </c:pt>
                <c:pt idx="452">
                  <c:v>526</c:v>
                </c:pt>
                <c:pt idx="453">
                  <c:v>448</c:v>
                </c:pt>
                <c:pt idx="454">
                  <c:v>424</c:v>
                </c:pt>
                <c:pt idx="455">
                  <c:v>503</c:v>
                </c:pt>
                <c:pt idx="456">
                  <c:v>517</c:v>
                </c:pt>
                <c:pt idx="457">
                  <c:v>556</c:v>
                </c:pt>
                <c:pt idx="458">
                  <c:v>209</c:v>
                </c:pt>
                <c:pt idx="459">
                  <c:v>288</c:v>
                </c:pt>
                <c:pt idx="460">
                  <c:v>285</c:v>
                </c:pt>
                <c:pt idx="461">
                  <c:v>356</c:v>
                </c:pt>
                <c:pt idx="462">
                  <c:v>307</c:v>
                </c:pt>
                <c:pt idx="463">
                  <c:v>508</c:v>
                </c:pt>
                <c:pt idx="464">
                  <c:v>448</c:v>
                </c:pt>
                <c:pt idx="465">
                  <c:v>268</c:v>
                </c:pt>
                <c:pt idx="466">
                  <c:v>519</c:v>
                </c:pt>
                <c:pt idx="467">
                  <c:v>1449</c:v>
                </c:pt>
                <c:pt idx="468">
                  <c:v>303</c:v>
                </c:pt>
                <c:pt idx="469">
                  <c:v>268</c:v>
                </c:pt>
                <c:pt idx="470">
                  <c:v>507</c:v>
                </c:pt>
                <c:pt idx="471">
                  <c:v>342</c:v>
                </c:pt>
                <c:pt idx="472">
                  <c:v>651</c:v>
                </c:pt>
                <c:pt idx="473">
                  <c:v>690</c:v>
                </c:pt>
                <c:pt idx="474">
                  <c:v>475</c:v>
                </c:pt>
                <c:pt idx="475">
                  <c:v>313</c:v>
                </c:pt>
                <c:pt idx="476">
                  <c:v>377</c:v>
                </c:pt>
                <c:pt idx="477">
                  <c:v>293</c:v>
                </c:pt>
                <c:pt idx="478">
                  <c:v>262</c:v>
                </c:pt>
                <c:pt idx="479">
                  <c:v>444</c:v>
                </c:pt>
                <c:pt idx="480">
                  <c:v>478</c:v>
                </c:pt>
                <c:pt idx="481">
                  <c:v>288</c:v>
                </c:pt>
                <c:pt idx="482">
                  <c:v>260</c:v>
                </c:pt>
                <c:pt idx="483">
                  <c:v>449</c:v>
                </c:pt>
                <c:pt idx="484">
                  <c:v>477</c:v>
                </c:pt>
                <c:pt idx="485">
                  <c:v>252</c:v>
                </c:pt>
                <c:pt idx="486">
                  <c:v>231</c:v>
                </c:pt>
                <c:pt idx="487">
                  <c:v>265</c:v>
                </c:pt>
                <c:pt idx="488">
                  <c:v>270</c:v>
                </c:pt>
                <c:pt idx="489">
                  <c:v>255</c:v>
                </c:pt>
                <c:pt idx="490">
                  <c:v>239</c:v>
                </c:pt>
                <c:pt idx="491">
                  <c:v>308</c:v>
                </c:pt>
                <c:pt idx="492">
                  <c:v>395</c:v>
                </c:pt>
                <c:pt idx="493">
                  <c:v>294</c:v>
                </c:pt>
                <c:pt idx="494">
                  <c:v>272</c:v>
                </c:pt>
                <c:pt idx="495">
                  <c:v>521</c:v>
                </c:pt>
                <c:pt idx="496">
                  <c:v>434</c:v>
                </c:pt>
                <c:pt idx="497">
                  <c:v>269</c:v>
                </c:pt>
                <c:pt idx="498">
                  <c:v>421</c:v>
                </c:pt>
                <c:pt idx="499">
                  <c:v>364</c:v>
                </c:pt>
                <c:pt idx="500">
                  <c:v>362</c:v>
                </c:pt>
                <c:pt idx="501">
                  <c:v>276</c:v>
                </c:pt>
                <c:pt idx="502">
                  <c:v>288</c:v>
                </c:pt>
                <c:pt idx="503">
                  <c:v>393</c:v>
                </c:pt>
                <c:pt idx="504">
                  <c:v>285</c:v>
                </c:pt>
                <c:pt idx="505">
                  <c:v>277</c:v>
                </c:pt>
                <c:pt idx="506">
                  <c:v>236</c:v>
                </c:pt>
                <c:pt idx="507">
                  <c:v>268</c:v>
                </c:pt>
                <c:pt idx="508">
                  <c:v>294</c:v>
                </c:pt>
                <c:pt idx="509">
                  <c:v>239</c:v>
                </c:pt>
                <c:pt idx="510">
                  <c:v>290</c:v>
                </c:pt>
                <c:pt idx="511">
                  <c:v>374</c:v>
                </c:pt>
                <c:pt idx="512">
                  <c:v>477</c:v>
                </c:pt>
                <c:pt idx="513">
                  <c:v>288</c:v>
                </c:pt>
                <c:pt idx="514">
                  <c:v>329</c:v>
                </c:pt>
                <c:pt idx="515">
                  <c:v>262</c:v>
                </c:pt>
                <c:pt idx="516">
                  <c:v>352</c:v>
                </c:pt>
                <c:pt idx="517">
                  <c:v>228</c:v>
                </c:pt>
                <c:pt idx="518">
                  <c:v>506</c:v>
                </c:pt>
                <c:pt idx="519">
                  <c:v>229</c:v>
                </c:pt>
                <c:pt idx="520">
                  <c:v>302</c:v>
                </c:pt>
                <c:pt idx="521">
                  <c:v>435</c:v>
                </c:pt>
                <c:pt idx="522">
                  <c:v>228</c:v>
                </c:pt>
                <c:pt idx="523">
                  <c:v>228</c:v>
                </c:pt>
                <c:pt idx="524">
                  <c:v>228</c:v>
                </c:pt>
                <c:pt idx="525">
                  <c:v>228</c:v>
                </c:pt>
                <c:pt idx="526">
                  <c:v>227</c:v>
                </c:pt>
                <c:pt idx="527">
                  <c:v>286</c:v>
                </c:pt>
                <c:pt idx="528">
                  <c:v>285</c:v>
                </c:pt>
                <c:pt idx="529">
                  <c:v>373</c:v>
                </c:pt>
                <c:pt idx="530">
                  <c:v>234</c:v>
                </c:pt>
                <c:pt idx="531">
                  <c:v>262</c:v>
                </c:pt>
                <c:pt idx="532">
                  <c:v>287</c:v>
                </c:pt>
                <c:pt idx="533">
                  <c:v>285</c:v>
                </c:pt>
                <c:pt idx="534">
                  <c:v>259</c:v>
                </c:pt>
                <c:pt idx="535">
                  <c:v>499</c:v>
                </c:pt>
                <c:pt idx="536">
                  <c:v>234</c:v>
                </c:pt>
                <c:pt idx="537">
                  <c:v>282</c:v>
                </c:pt>
                <c:pt idx="538">
                  <c:v>233</c:v>
                </c:pt>
                <c:pt idx="539">
                  <c:v>227</c:v>
                </c:pt>
                <c:pt idx="540">
                  <c:v>305</c:v>
                </c:pt>
                <c:pt idx="541">
                  <c:v>209</c:v>
                </c:pt>
                <c:pt idx="542">
                  <c:v>227</c:v>
                </c:pt>
                <c:pt idx="543">
                  <c:v>227</c:v>
                </c:pt>
                <c:pt idx="544">
                  <c:v>363</c:v>
                </c:pt>
                <c:pt idx="545">
                  <c:v>292</c:v>
                </c:pt>
                <c:pt idx="546">
                  <c:v>254</c:v>
                </c:pt>
                <c:pt idx="547">
                  <c:v>306</c:v>
                </c:pt>
                <c:pt idx="548">
                  <c:v>345</c:v>
                </c:pt>
                <c:pt idx="549">
                  <c:v>468</c:v>
                </c:pt>
                <c:pt idx="550">
                  <c:v>271</c:v>
                </c:pt>
                <c:pt idx="551">
                  <c:v>285</c:v>
                </c:pt>
                <c:pt idx="552">
                  <c:v>303</c:v>
                </c:pt>
                <c:pt idx="553">
                  <c:v>376</c:v>
                </c:pt>
                <c:pt idx="554">
                  <c:v>248</c:v>
                </c:pt>
                <c:pt idx="555">
                  <c:v>273</c:v>
                </c:pt>
                <c:pt idx="556">
                  <c:v>286</c:v>
                </c:pt>
                <c:pt idx="557">
                  <c:v>299</c:v>
                </c:pt>
                <c:pt idx="558">
                  <c:v>297</c:v>
                </c:pt>
                <c:pt idx="559">
                  <c:v>228</c:v>
                </c:pt>
                <c:pt idx="560">
                  <c:v>228</c:v>
                </c:pt>
                <c:pt idx="561">
                  <c:v>228</c:v>
                </c:pt>
                <c:pt idx="562">
                  <c:v>230</c:v>
                </c:pt>
                <c:pt idx="563">
                  <c:v>189</c:v>
                </c:pt>
                <c:pt idx="564">
                  <c:v>303</c:v>
                </c:pt>
                <c:pt idx="565">
                  <c:v>475</c:v>
                </c:pt>
                <c:pt idx="566">
                  <c:v>224</c:v>
                </c:pt>
                <c:pt idx="567">
                  <c:v>243</c:v>
                </c:pt>
                <c:pt idx="568">
                  <c:v>496</c:v>
                </c:pt>
                <c:pt idx="569">
                  <c:v>686</c:v>
                </c:pt>
                <c:pt idx="570">
                  <c:v>558</c:v>
                </c:pt>
                <c:pt idx="571">
                  <c:v>257</c:v>
                </c:pt>
                <c:pt idx="572">
                  <c:v>327</c:v>
                </c:pt>
                <c:pt idx="573">
                  <c:v>449</c:v>
                </c:pt>
                <c:pt idx="574">
                  <c:v>220</c:v>
                </c:pt>
                <c:pt idx="575">
                  <c:v>294</c:v>
                </c:pt>
                <c:pt idx="576">
                  <c:v>262</c:v>
                </c:pt>
                <c:pt idx="577">
                  <c:v>259</c:v>
                </c:pt>
                <c:pt idx="578">
                  <c:v>225</c:v>
                </c:pt>
                <c:pt idx="579">
                  <c:v>244</c:v>
                </c:pt>
                <c:pt idx="580">
                  <c:v>423</c:v>
                </c:pt>
                <c:pt idx="581">
                  <c:v>256</c:v>
                </c:pt>
                <c:pt idx="582">
                  <c:v>145</c:v>
                </c:pt>
                <c:pt idx="583">
                  <c:v>276</c:v>
                </c:pt>
                <c:pt idx="584">
                  <c:v>350</c:v>
                </c:pt>
                <c:pt idx="585">
                  <c:v>299</c:v>
                </c:pt>
                <c:pt idx="586">
                  <c:v>299</c:v>
                </c:pt>
                <c:pt idx="587">
                  <c:v>538</c:v>
                </c:pt>
                <c:pt idx="588">
                  <c:v>223</c:v>
                </c:pt>
                <c:pt idx="589">
                  <c:v>437</c:v>
                </c:pt>
                <c:pt idx="590">
                  <c:v>172</c:v>
                </c:pt>
                <c:pt idx="591">
                  <c:v>345</c:v>
                </c:pt>
                <c:pt idx="592">
                  <c:v>179</c:v>
                </c:pt>
                <c:pt idx="593">
                  <c:v>266</c:v>
                </c:pt>
                <c:pt idx="594">
                  <c:v>165</c:v>
                </c:pt>
                <c:pt idx="595">
                  <c:v>238</c:v>
                </c:pt>
                <c:pt idx="596">
                  <c:v>268</c:v>
                </c:pt>
                <c:pt idx="597">
                  <c:v>427</c:v>
                </c:pt>
                <c:pt idx="598">
                  <c:v>427</c:v>
                </c:pt>
                <c:pt idx="599">
                  <c:v>274</c:v>
                </c:pt>
                <c:pt idx="600">
                  <c:v>262</c:v>
                </c:pt>
                <c:pt idx="601">
                  <c:v>241</c:v>
                </c:pt>
                <c:pt idx="602">
                  <c:v>240</c:v>
                </c:pt>
                <c:pt idx="603">
                  <c:v>221</c:v>
                </c:pt>
                <c:pt idx="604">
                  <c:v>209</c:v>
                </c:pt>
                <c:pt idx="605">
                  <c:v>231</c:v>
                </c:pt>
                <c:pt idx="606">
                  <c:v>244</c:v>
                </c:pt>
                <c:pt idx="607">
                  <c:v>268</c:v>
                </c:pt>
                <c:pt idx="608">
                  <c:v>301</c:v>
                </c:pt>
                <c:pt idx="609">
                  <c:v>215</c:v>
                </c:pt>
                <c:pt idx="610">
                  <c:v>268</c:v>
                </c:pt>
                <c:pt idx="611">
                  <c:v>230</c:v>
                </c:pt>
                <c:pt idx="612">
                  <c:v>321</c:v>
                </c:pt>
                <c:pt idx="613">
                  <c:v>248</c:v>
                </c:pt>
                <c:pt idx="614">
                  <c:v>220</c:v>
                </c:pt>
                <c:pt idx="615">
                  <c:v>241</c:v>
                </c:pt>
                <c:pt idx="616">
                  <c:v>376</c:v>
                </c:pt>
                <c:pt idx="617">
                  <c:v>204</c:v>
                </c:pt>
                <c:pt idx="618">
                  <c:v>260</c:v>
                </c:pt>
                <c:pt idx="619">
                  <c:v>213</c:v>
                </c:pt>
                <c:pt idx="620">
                  <c:v>384</c:v>
                </c:pt>
                <c:pt idx="621">
                  <c:v>267</c:v>
                </c:pt>
                <c:pt idx="622">
                  <c:v>253</c:v>
                </c:pt>
                <c:pt idx="623">
                  <c:v>242</c:v>
                </c:pt>
                <c:pt idx="624">
                  <c:v>215</c:v>
                </c:pt>
                <c:pt idx="625">
                  <c:v>324</c:v>
                </c:pt>
                <c:pt idx="626">
                  <c:v>254</c:v>
                </c:pt>
                <c:pt idx="627">
                  <c:v>217</c:v>
                </c:pt>
                <c:pt idx="628">
                  <c:v>255</c:v>
                </c:pt>
                <c:pt idx="629">
                  <c:v>275</c:v>
                </c:pt>
                <c:pt idx="630">
                  <c:v>313</c:v>
                </c:pt>
                <c:pt idx="631">
                  <c:v>244</c:v>
                </c:pt>
                <c:pt idx="632">
                  <c:v>518</c:v>
                </c:pt>
                <c:pt idx="633">
                  <c:v>483</c:v>
                </c:pt>
                <c:pt idx="634">
                  <c:v>290</c:v>
                </c:pt>
                <c:pt idx="635">
                  <c:v>232</c:v>
                </c:pt>
                <c:pt idx="636">
                  <c:v>244</c:v>
                </c:pt>
                <c:pt idx="637">
                  <c:v>511</c:v>
                </c:pt>
                <c:pt idx="638">
                  <c:v>236</c:v>
                </c:pt>
                <c:pt idx="639">
                  <c:v>220</c:v>
                </c:pt>
                <c:pt idx="640">
                  <c:v>331</c:v>
                </c:pt>
                <c:pt idx="641">
                  <c:v>393</c:v>
                </c:pt>
                <c:pt idx="642">
                  <c:v>404</c:v>
                </c:pt>
                <c:pt idx="643">
                  <c:v>206</c:v>
                </c:pt>
                <c:pt idx="644">
                  <c:v>208</c:v>
                </c:pt>
                <c:pt idx="645">
                  <c:v>285</c:v>
                </c:pt>
                <c:pt idx="646">
                  <c:v>327</c:v>
                </c:pt>
                <c:pt idx="647">
                  <c:v>231</c:v>
                </c:pt>
                <c:pt idx="648">
                  <c:v>234</c:v>
                </c:pt>
                <c:pt idx="649">
                  <c:v>222</c:v>
                </c:pt>
                <c:pt idx="650">
                  <c:v>181</c:v>
                </c:pt>
                <c:pt idx="651">
                  <c:v>188</c:v>
                </c:pt>
                <c:pt idx="652">
                  <c:v>468</c:v>
                </c:pt>
                <c:pt idx="653">
                  <c:v>189</c:v>
                </c:pt>
                <c:pt idx="654">
                  <c:v>228</c:v>
                </c:pt>
                <c:pt idx="655">
                  <c:v>321</c:v>
                </c:pt>
                <c:pt idx="656">
                  <c:v>214</c:v>
                </c:pt>
                <c:pt idx="657">
                  <c:v>199</c:v>
                </c:pt>
                <c:pt idx="658">
                  <c:v>753</c:v>
                </c:pt>
                <c:pt idx="659">
                  <c:v>172</c:v>
                </c:pt>
                <c:pt idx="660">
                  <c:v>170</c:v>
                </c:pt>
                <c:pt idx="661">
                  <c:v>175</c:v>
                </c:pt>
                <c:pt idx="662">
                  <c:v>150</c:v>
                </c:pt>
                <c:pt idx="663">
                  <c:v>106</c:v>
                </c:pt>
                <c:pt idx="664">
                  <c:v>153</c:v>
                </c:pt>
                <c:pt idx="665">
                  <c:v>118</c:v>
                </c:pt>
                <c:pt idx="666">
                  <c:v>144</c:v>
                </c:pt>
                <c:pt idx="667">
                  <c:v>143</c:v>
                </c:pt>
                <c:pt idx="668">
                  <c:v>156</c:v>
                </c:pt>
                <c:pt idx="669">
                  <c:v>208</c:v>
                </c:pt>
                <c:pt idx="670">
                  <c:v>125</c:v>
                </c:pt>
                <c:pt idx="671">
                  <c:v>122</c:v>
                </c:pt>
                <c:pt idx="672">
                  <c:v>122</c:v>
                </c:pt>
                <c:pt idx="673">
                  <c:v>122</c:v>
                </c:pt>
                <c:pt idx="674">
                  <c:v>143</c:v>
                </c:pt>
                <c:pt idx="675">
                  <c:v>131</c:v>
                </c:pt>
                <c:pt idx="676">
                  <c:v>146</c:v>
                </c:pt>
                <c:pt idx="677">
                  <c:v>136</c:v>
                </c:pt>
                <c:pt idx="678">
                  <c:v>188</c:v>
                </c:pt>
                <c:pt idx="679">
                  <c:v>123</c:v>
                </c:pt>
                <c:pt idx="680">
                  <c:v>134</c:v>
                </c:pt>
                <c:pt idx="681">
                  <c:v>87</c:v>
                </c:pt>
                <c:pt idx="682">
                  <c:v>77</c:v>
                </c:pt>
                <c:pt idx="683">
                  <c:v>99</c:v>
                </c:pt>
                <c:pt idx="684">
                  <c:v>95</c:v>
                </c:pt>
                <c:pt idx="685">
                  <c:v>82</c:v>
                </c:pt>
                <c:pt idx="686">
                  <c:v>179</c:v>
                </c:pt>
                <c:pt idx="687">
                  <c:v>108</c:v>
                </c:pt>
                <c:pt idx="688">
                  <c:v>67</c:v>
                </c:pt>
              </c:numCache>
            </c:numRef>
          </c:xVal>
          <c:yVal>
            <c:numRef>
              <c:f>'Bike Ride History'!$D$2:$D$690</c:f>
              <c:numCache>
                <c:formatCode>_(* #,##0.0_);_(* \(#,##0.0\);_(* "-"??_);_(@_)</c:formatCode>
                <c:ptCount val="689"/>
                <c:pt idx="0">
                  <c:v>43.4148</c:v>
                </c:pt>
                <c:pt idx="1">
                  <c:v>41.456899999999997</c:v>
                </c:pt>
                <c:pt idx="2">
                  <c:v>40.5486</c:v>
                </c:pt>
                <c:pt idx="3">
                  <c:v>38.269599999999997</c:v>
                </c:pt>
                <c:pt idx="4">
                  <c:v>36.8489</c:v>
                </c:pt>
                <c:pt idx="5">
                  <c:v>36.433399999999999</c:v>
                </c:pt>
                <c:pt idx="6">
                  <c:v>36.116399999999999</c:v>
                </c:pt>
                <c:pt idx="7">
                  <c:v>34.8369</c:v>
                </c:pt>
                <c:pt idx="8">
                  <c:v>34.047899999999998</c:v>
                </c:pt>
                <c:pt idx="9">
                  <c:v>33.489100000000001</c:v>
                </c:pt>
                <c:pt idx="10">
                  <c:v>31.933299999999999</c:v>
                </c:pt>
                <c:pt idx="11">
                  <c:v>30.753900000000002</c:v>
                </c:pt>
                <c:pt idx="12">
                  <c:v>30.338799999999999</c:v>
                </c:pt>
                <c:pt idx="13">
                  <c:v>30.042200000000001</c:v>
                </c:pt>
                <c:pt idx="14">
                  <c:v>29.7592</c:v>
                </c:pt>
                <c:pt idx="15">
                  <c:v>29.039000000000001</c:v>
                </c:pt>
                <c:pt idx="16">
                  <c:v>28.909300000000002</c:v>
                </c:pt>
                <c:pt idx="17">
                  <c:v>28.8887</c:v>
                </c:pt>
                <c:pt idx="18">
                  <c:v>28.5334</c:v>
                </c:pt>
                <c:pt idx="19">
                  <c:v>27.833200000000001</c:v>
                </c:pt>
                <c:pt idx="20">
                  <c:v>27.636600000000001</c:v>
                </c:pt>
                <c:pt idx="21">
                  <c:v>27.427099999999999</c:v>
                </c:pt>
                <c:pt idx="22">
                  <c:v>27.4147</c:v>
                </c:pt>
                <c:pt idx="23">
                  <c:v>27.1616</c:v>
                </c:pt>
                <c:pt idx="24">
                  <c:v>26.945</c:v>
                </c:pt>
                <c:pt idx="25">
                  <c:v>26.939299999999999</c:v>
                </c:pt>
                <c:pt idx="26">
                  <c:v>26.753</c:v>
                </c:pt>
                <c:pt idx="27">
                  <c:v>26.44</c:v>
                </c:pt>
                <c:pt idx="28">
                  <c:v>26.2959</c:v>
                </c:pt>
                <c:pt idx="29">
                  <c:v>25.629200000000001</c:v>
                </c:pt>
                <c:pt idx="30">
                  <c:v>24.153500000000001</c:v>
                </c:pt>
                <c:pt idx="31">
                  <c:v>24.06</c:v>
                </c:pt>
                <c:pt idx="32">
                  <c:v>24.03</c:v>
                </c:pt>
                <c:pt idx="33">
                  <c:v>23.5183</c:v>
                </c:pt>
                <c:pt idx="34">
                  <c:v>23.324300000000001</c:v>
                </c:pt>
                <c:pt idx="35">
                  <c:v>23.202999999999999</c:v>
                </c:pt>
                <c:pt idx="36">
                  <c:v>22.964500000000001</c:v>
                </c:pt>
                <c:pt idx="37">
                  <c:v>22.735399999999998</c:v>
                </c:pt>
                <c:pt idx="38">
                  <c:v>22.5581</c:v>
                </c:pt>
                <c:pt idx="39">
                  <c:v>22.448799999999999</c:v>
                </c:pt>
                <c:pt idx="40">
                  <c:v>22.136800000000001</c:v>
                </c:pt>
                <c:pt idx="41">
                  <c:v>21.843900000000001</c:v>
                </c:pt>
                <c:pt idx="42">
                  <c:v>21.744900000000001</c:v>
                </c:pt>
                <c:pt idx="43">
                  <c:v>21.67</c:v>
                </c:pt>
                <c:pt idx="44">
                  <c:v>21.4072</c:v>
                </c:pt>
                <c:pt idx="45">
                  <c:v>21.406700000000001</c:v>
                </c:pt>
                <c:pt idx="46">
                  <c:v>21.136199999999999</c:v>
                </c:pt>
                <c:pt idx="47">
                  <c:v>21.092400000000001</c:v>
                </c:pt>
                <c:pt idx="48">
                  <c:v>21.08</c:v>
                </c:pt>
                <c:pt idx="49">
                  <c:v>21.0562</c:v>
                </c:pt>
                <c:pt idx="50">
                  <c:v>20.691400000000002</c:v>
                </c:pt>
                <c:pt idx="51">
                  <c:v>20.61</c:v>
                </c:pt>
                <c:pt idx="52">
                  <c:v>20.283300000000001</c:v>
                </c:pt>
                <c:pt idx="53">
                  <c:v>20.127600000000001</c:v>
                </c:pt>
                <c:pt idx="54">
                  <c:v>19.963999999999999</c:v>
                </c:pt>
                <c:pt idx="55">
                  <c:v>19.962499999999999</c:v>
                </c:pt>
                <c:pt idx="56">
                  <c:v>19.9587</c:v>
                </c:pt>
                <c:pt idx="57">
                  <c:v>19.868200000000002</c:v>
                </c:pt>
                <c:pt idx="58">
                  <c:v>19.840399999999999</c:v>
                </c:pt>
                <c:pt idx="59">
                  <c:v>19.8</c:v>
                </c:pt>
                <c:pt idx="60">
                  <c:v>19.78</c:v>
                </c:pt>
                <c:pt idx="61">
                  <c:v>19.552</c:v>
                </c:pt>
                <c:pt idx="62">
                  <c:v>19.4269</c:v>
                </c:pt>
                <c:pt idx="63">
                  <c:v>19.420000000000002</c:v>
                </c:pt>
                <c:pt idx="64">
                  <c:v>19.164200000000001</c:v>
                </c:pt>
                <c:pt idx="65">
                  <c:v>19.094200000000001</c:v>
                </c:pt>
                <c:pt idx="66">
                  <c:v>19.004200000000001</c:v>
                </c:pt>
                <c:pt idx="67">
                  <c:v>18.97</c:v>
                </c:pt>
                <c:pt idx="68">
                  <c:v>18.8489</c:v>
                </c:pt>
                <c:pt idx="69">
                  <c:v>18.769400000000001</c:v>
                </c:pt>
                <c:pt idx="70">
                  <c:v>18.7562</c:v>
                </c:pt>
                <c:pt idx="71">
                  <c:v>18.709299999999999</c:v>
                </c:pt>
                <c:pt idx="72">
                  <c:v>18.623100000000001</c:v>
                </c:pt>
                <c:pt idx="73">
                  <c:v>18.530899999999999</c:v>
                </c:pt>
                <c:pt idx="74">
                  <c:v>18.475300000000001</c:v>
                </c:pt>
                <c:pt idx="75">
                  <c:v>18.386099999999999</c:v>
                </c:pt>
                <c:pt idx="76">
                  <c:v>18.223299999999998</c:v>
                </c:pt>
                <c:pt idx="77">
                  <c:v>18.0928</c:v>
                </c:pt>
                <c:pt idx="78">
                  <c:v>17.9086</c:v>
                </c:pt>
                <c:pt idx="79">
                  <c:v>17.7849</c:v>
                </c:pt>
                <c:pt idx="80">
                  <c:v>17.773399999999999</c:v>
                </c:pt>
                <c:pt idx="81">
                  <c:v>17.700500000000002</c:v>
                </c:pt>
                <c:pt idx="82">
                  <c:v>17.6343</c:v>
                </c:pt>
                <c:pt idx="83">
                  <c:v>17.624600000000001</c:v>
                </c:pt>
                <c:pt idx="84">
                  <c:v>17.6112</c:v>
                </c:pt>
                <c:pt idx="85">
                  <c:v>17.579999999999998</c:v>
                </c:pt>
                <c:pt idx="86">
                  <c:v>17.5017</c:v>
                </c:pt>
                <c:pt idx="87">
                  <c:v>17.318899999999999</c:v>
                </c:pt>
                <c:pt idx="88">
                  <c:v>17.265000000000001</c:v>
                </c:pt>
                <c:pt idx="89">
                  <c:v>17.178999999999998</c:v>
                </c:pt>
                <c:pt idx="90">
                  <c:v>17.118600000000001</c:v>
                </c:pt>
                <c:pt idx="91">
                  <c:v>17.098199999999999</c:v>
                </c:pt>
                <c:pt idx="92">
                  <c:v>17.0197</c:v>
                </c:pt>
                <c:pt idx="93">
                  <c:v>16.926100000000002</c:v>
                </c:pt>
                <c:pt idx="94">
                  <c:v>16.912700000000001</c:v>
                </c:pt>
                <c:pt idx="95">
                  <c:v>16.8889</c:v>
                </c:pt>
                <c:pt idx="96">
                  <c:v>16.869700000000002</c:v>
                </c:pt>
                <c:pt idx="97">
                  <c:v>16.785499999999999</c:v>
                </c:pt>
                <c:pt idx="98">
                  <c:v>16.5914</c:v>
                </c:pt>
                <c:pt idx="99">
                  <c:v>16.5642</c:v>
                </c:pt>
                <c:pt idx="100">
                  <c:v>16.510999999999999</c:v>
                </c:pt>
                <c:pt idx="101">
                  <c:v>16.4696</c:v>
                </c:pt>
                <c:pt idx="102">
                  <c:v>16.3004</c:v>
                </c:pt>
                <c:pt idx="103">
                  <c:v>16.242599999999999</c:v>
                </c:pt>
                <c:pt idx="104">
                  <c:v>16.186599999999999</c:v>
                </c:pt>
                <c:pt idx="105">
                  <c:v>16.133600000000001</c:v>
                </c:pt>
                <c:pt idx="106">
                  <c:v>16.130500000000001</c:v>
                </c:pt>
                <c:pt idx="107">
                  <c:v>16.130500000000001</c:v>
                </c:pt>
                <c:pt idx="108">
                  <c:v>16.128900000000002</c:v>
                </c:pt>
                <c:pt idx="109">
                  <c:v>16.071400000000001</c:v>
                </c:pt>
                <c:pt idx="110">
                  <c:v>16</c:v>
                </c:pt>
                <c:pt idx="111">
                  <c:v>15.9458</c:v>
                </c:pt>
                <c:pt idx="112">
                  <c:v>15.8848</c:v>
                </c:pt>
                <c:pt idx="113">
                  <c:v>15.831300000000001</c:v>
                </c:pt>
                <c:pt idx="114">
                  <c:v>15.805099999999999</c:v>
                </c:pt>
                <c:pt idx="115">
                  <c:v>15.7712</c:v>
                </c:pt>
                <c:pt idx="116">
                  <c:v>15.770300000000001</c:v>
                </c:pt>
                <c:pt idx="117">
                  <c:v>15.6943</c:v>
                </c:pt>
                <c:pt idx="118">
                  <c:v>15.691599999999999</c:v>
                </c:pt>
                <c:pt idx="119">
                  <c:v>15.5848</c:v>
                </c:pt>
                <c:pt idx="120">
                  <c:v>15.3338</c:v>
                </c:pt>
                <c:pt idx="121">
                  <c:v>15.2965</c:v>
                </c:pt>
                <c:pt idx="122">
                  <c:v>15.2675</c:v>
                </c:pt>
                <c:pt idx="123">
                  <c:v>15.2409</c:v>
                </c:pt>
                <c:pt idx="124">
                  <c:v>15.225899999999999</c:v>
                </c:pt>
                <c:pt idx="125">
                  <c:v>15.155900000000001</c:v>
                </c:pt>
                <c:pt idx="126">
                  <c:v>15.143599999999999</c:v>
                </c:pt>
                <c:pt idx="127">
                  <c:v>15.1058</c:v>
                </c:pt>
                <c:pt idx="128">
                  <c:v>15.1058</c:v>
                </c:pt>
                <c:pt idx="129">
                  <c:v>15.0793</c:v>
                </c:pt>
                <c:pt idx="130">
                  <c:v>15.068099999999999</c:v>
                </c:pt>
                <c:pt idx="131">
                  <c:v>15</c:v>
                </c:pt>
                <c:pt idx="132">
                  <c:v>14.963200000000001</c:v>
                </c:pt>
                <c:pt idx="133">
                  <c:v>14.9183</c:v>
                </c:pt>
                <c:pt idx="134">
                  <c:v>14.8842</c:v>
                </c:pt>
                <c:pt idx="135">
                  <c:v>14.876200000000001</c:v>
                </c:pt>
                <c:pt idx="136">
                  <c:v>14.832000000000001</c:v>
                </c:pt>
                <c:pt idx="137">
                  <c:v>14.737299999999999</c:v>
                </c:pt>
                <c:pt idx="138">
                  <c:v>14.726100000000001</c:v>
                </c:pt>
                <c:pt idx="139">
                  <c:v>14.721299999999999</c:v>
                </c:pt>
                <c:pt idx="140">
                  <c:v>14.717000000000001</c:v>
                </c:pt>
                <c:pt idx="141">
                  <c:v>14.7082</c:v>
                </c:pt>
                <c:pt idx="142">
                  <c:v>14.700100000000001</c:v>
                </c:pt>
                <c:pt idx="143">
                  <c:v>14.6989</c:v>
                </c:pt>
                <c:pt idx="144">
                  <c:v>14.6989</c:v>
                </c:pt>
                <c:pt idx="145">
                  <c:v>14.6587</c:v>
                </c:pt>
                <c:pt idx="146">
                  <c:v>14.637499999999999</c:v>
                </c:pt>
                <c:pt idx="147">
                  <c:v>14.6134</c:v>
                </c:pt>
                <c:pt idx="148">
                  <c:v>14.596299999999999</c:v>
                </c:pt>
                <c:pt idx="149">
                  <c:v>14.566700000000001</c:v>
                </c:pt>
                <c:pt idx="150">
                  <c:v>14.55</c:v>
                </c:pt>
                <c:pt idx="151">
                  <c:v>14.533200000000001</c:v>
                </c:pt>
                <c:pt idx="152">
                  <c:v>14.5136</c:v>
                </c:pt>
                <c:pt idx="153">
                  <c:v>14.5123</c:v>
                </c:pt>
                <c:pt idx="154">
                  <c:v>14.511900000000001</c:v>
                </c:pt>
                <c:pt idx="155">
                  <c:v>14.5046</c:v>
                </c:pt>
                <c:pt idx="156">
                  <c:v>14.497199999999999</c:v>
                </c:pt>
                <c:pt idx="157">
                  <c:v>14.4871</c:v>
                </c:pt>
                <c:pt idx="158">
                  <c:v>14.461399999999999</c:v>
                </c:pt>
                <c:pt idx="159">
                  <c:v>14.4602</c:v>
                </c:pt>
                <c:pt idx="160">
                  <c:v>14.434100000000001</c:v>
                </c:pt>
                <c:pt idx="161">
                  <c:v>14.4156</c:v>
                </c:pt>
                <c:pt idx="162">
                  <c:v>14.34</c:v>
                </c:pt>
                <c:pt idx="163">
                  <c:v>14.319699999999999</c:v>
                </c:pt>
                <c:pt idx="164">
                  <c:v>14.313700000000001</c:v>
                </c:pt>
                <c:pt idx="165">
                  <c:v>14.3</c:v>
                </c:pt>
                <c:pt idx="166">
                  <c:v>14.294700000000001</c:v>
                </c:pt>
                <c:pt idx="167">
                  <c:v>14.292199999999999</c:v>
                </c:pt>
                <c:pt idx="168">
                  <c:v>14.285</c:v>
                </c:pt>
                <c:pt idx="169">
                  <c:v>14.269399999999999</c:v>
                </c:pt>
                <c:pt idx="170">
                  <c:v>14.077500000000001</c:v>
                </c:pt>
                <c:pt idx="171">
                  <c:v>14.0566</c:v>
                </c:pt>
                <c:pt idx="172">
                  <c:v>14.043799999999999</c:v>
                </c:pt>
                <c:pt idx="173">
                  <c:v>14.0367</c:v>
                </c:pt>
                <c:pt idx="174">
                  <c:v>14.0014</c:v>
                </c:pt>
                <c:pt idx="175">
                  <c:v>13.8584</c:v>
                </c:pt>
                <c:pt idx="176">
                  <c:v>13.845800000000001</c:v>
                </c:pt>
                <c:pt idx="177">
                  <c:v>13.8325</c:v>
                </c:pt>
                <c:pt idx="178">
                  <c:v>13.76</c:v>
                </c:pt>
                <c:pt idx="179">
                  <c:v>13.736000000000001</c:v>
                </c:pt>
                <c:pt idx="180">
                  <c:v>13.7136</c:v>
                </c:pt>
                <c:pt idx="181">
                  <c:v>13.708299999999999</c:v>
                </c:pt>
                <c:pt idx="182">
                  <c:v>13.7041</c:v>
                </c:pt>
                <c:pt idx="183">
                  <c:v>13.672700000000001</c:v>
                </c:pt>
                <c:pt idx="184">
                  <c:v>13.6448</c:v>
                </c:pt>
                <c:pt idx="185">
                  <c:v>13.606400000000001</c:v>
                </c:pt>
                <c:pt idx="186">
                  <c:v>13.5105</c:v>
                </c:pt>
                <c:pt idx="187">
                  <c:v>13.484400000000001</c:v>
                </c:pt>
                <c:pt idx="188">
                  <c:v>13.417299999999999</c:v>
                </c:pt>
                <c:pt idx="189">
                  <c:v>13.359500000000001</c:v>
                </c:pt>
                <c:pt idx="190">
                  <c:v>13.2507</c:v>
                </c:pt>
                <c:pt idx="191">
                  <c:v>13.2059</c:v>
                </c:pt>
                <c:pt idx="192">
                  <c:v>13.149800000000001</c:v>
                </c:pt>
                <c:pt idx="193">
                  <c:v>13.1325</c:v>
                </c:pt>
                <c:pt idx="194">
                  <c:v>13.093500000000001</c:v>
                </c:pt>
                <c:pt idx="195">
                  <c:v>13.08</c:v>
                </c:pt>
                <c:pt idx="196">
                  <c:v>13.0411</c:v>
                </c:pt>
                <c:pt idx="197">
                  <c:v>13.021100000000001</c:v>
                </c:pt>
                <c:pt idx="198">
                  <c:v>13</c:v>
                </c:pt>
                <c:pt idx="199">
                  <c:v>12.952400000000001</c:v>
                </c:pt>
                <c:pt idx="200">
                  <c:v>12.9146</c:v>
                </c:pt>
                <c:pt idx="201">
                  <c:v>12.835900000000001</c:v>
                </c:pt>
                <c:pt idx="202">
                  <c:v>12.831099999999999</c:v>
                </c:pt>
                <c:pt idx="203">
                  <c:v>12.7377</c:v>
                </c:pt>
                <c:pt idx="204">
                  <c:v>12.733000000000001</c:v>
                </c:pt>
                <c:pt idx="205">
                  <c:v>12.732100000000001</c:v>
                </c:pt>
                <c:pt idx="206">
                  <c:v>12.7193</c:v>
                </c:pt>
                <c:pt idx="207">
                  <c:v>12.718400000000001</c:v>
                </c:pt>
                <c:pt idx="208">
                  <c:v>12.7057</c:v>
                </c:pt>
                <c:pt idx="209">
                  <c:v>12.6944</c:v>
                </c:pt>
                <c:pt idx="210">
                  <c:v>12.651400000000001</c:v>
                </c:pt>
                <c:pt idx="211">
                  <c:v>12.613899999999999</c:v>
                </c:pt>
                <c:pt idx="212">
                  <c:v>12.5877</c:v>
                </c:pt>
                <c:pt idx="213">
                  <c:v>12.584899999999999</c:v>
                </c:pt>
                <c:pt idx="214">
                  <c:v>12.579599999999999</c:v>
                </c:pt>
                <c:pt idx="215">
                  <c:v>12.566599999999999</c:v>
                </c:pt>
                <c:pt idx="216">
                  <c:v>12.557600000000001</c:v>
                </c:pt>
                <c:pt idx="217">
                  <c:v>12.5526</c:v>
                </c:pt>
                <c:pt idx="218">
                  <c:v>12.5192</c:v>
                </c:pt>
                <c:pt idx="219">
                  <c:v>12.491400000000001</c:v>
                </c:pt>
                <c:pt idx="220">
                  <c:v>12.366300000000001</c:v>
                </c:pt>
                <c:pt idx="221">
                  <c:v>12.3337</c:v>
                </c:pt>
                <c:pt idx="222">
                  <c:v>12.3232</c:v>
                </c:pt>
                <c:pt idx="223">
                  <c:v>12.3225</c:v>
                </c:pt>
                <c:pt idx="224">
                  <c:v>12.2925</c:v>
                </c:pt>
                <c:pt idx="225">
                  <c:v>12.282999999999999</c:v>
                </c:pt>
                <c:pt idx="226">
                  <c:v>12.279299999999999</c:v>
                </c:pt>
                <c:pt idx="227">
                  <c:v>12.2721</c:v>
                </c:pt>
                <c:pt idx="228">
                  <c:v>12.258699999999999</c:v>
                </c:pt>
                <c:pt idx="229">
                  <c:v>12.241300000000001</c:v>
                </c:pt>
                <c:pt idx="230">
                  <c:v>12.182399999999999</c:v>
                </c:pt>
                <c:pt idx="231">
                  <c:v>12.1149</c:v>
                </c:pt>
                <c:pt idx="232">
                  <c:v>12.037000000000001</c:v>
                </c:pt>
                <c:pt idx="233">
                  <c:v>12.0252</c:v>
                </c:pt>
                <c:pt idx="234">
                  <c:v>11.998799999999999</c:v>
                </c:pt>
                <c:pt idx="235">
                  <c:v>11.9803</c:v>
                </c:pt>
                <c:pt idx="236">
                  <c:v>11.928599999999999</c:v>
                </c:pt>
                <c:pt idx="237">
                  <c:v>11.926600000000001</c:v>
                </c:pt>
                <c:pt idx="238">
                  <c:v>11.926</c:v>
                </c:pt>
                <c:pt idx="239">
                  <c:v>11.849399999999999</c:v>
                </c:pt>
                <c:pt idx="240">
                  <c:v>11.849399999999999</c:v>
                </c:pt>
                <c:pt idx="241">
                  <c:v>11.827999999999999</c:v>
                </c:pt>
                <c:pt idx="242">
                  <c:v>11.8109</c:v>
                </c:pt>
                <c:pt idx="243">
                  <c:v>11.744300000000001</c:v>
                </c:pt>
                <c:pt idx="244">
                  <c:v>11.7363</c:v>
                </c:pt>
                <c:pt idx="245">
                  <c:v>11.727399999999999</c:v>
                </c:pt>
                <c:pt idx="246">
                  <c:v>11.7133</c:v>
                </c:pt>
                <c:pt idx="247">
                  <c:v>11.6752</c:v>
                </c:pt>
                <c:pt idx="248">
                  <c:v>11.671200000000001</c:v>
                </c:pt>
                <c:pt idx="249">
                  <c:v>11.6511</c:v>
                </c:pt>
                <c:pt idx="250">
                  <c:v>11.643000000000001</c:v>
                </c:pt>
                <c:pt idx="251">
                  <c:v>11.638</c:v>
                </c:pt>
                <c:pt idx="252">
                  <c:v>11.6295</c:v>
                </c:pt>
                <c:pt idx="253">
                  <c:v>11.6084</c:v>
                </c:pt>
                <c:pt idx="254">
                  <c:v>11.5899</c:v>
                </c:pt>
                <c:pt idx="255">
                  <c:v>11.5762</c:v>
                </c:pt>
                <c:pt idx="256">
                  <c:v>11.548500000000001</c:v>
                </c:pt>
                <c:pt idx="257">
                  <c:v>11.5434</c:v>
                </c:pt>
                <c:pt idx="258">
                  <c:v>11.5093</c:v>
                </c:pt>
                <c:pt idx="259">
                  <c:v>11.5046</c:v>
                </c:pt>
                <c:pt idx="260">
                  <c:v>11.4801</c:v>
                </c:pt>
                <c:pt idx="261">
                  <c:v>11.465400000000001</c:v>
                </c:pt>
                <c:pt idx="262">
                  <c:v>11.464700000000001</c:v>
                </c:pt>
                <c:pt idx="263">
                  <c:v>11.457100000000001</c:v>
                </c:pt>
                <c:pt idx="264">
                  <c:v>11.449</c:v>
                </c:pt>
                <c:pt idx="265">
                  <c:v>11.433199999999999</c:v>
                </c:pt>
                <c:pt idx="266">
                  <c:v>11.393599999999999</c:v>
                </c:pt>
                <c:pt idx="267">
                  <c:v>11.3878</c:v>
                </c:pt>
                <c:pt idx="268">
                  <c:v>11.3682</c:v>
                </c:pt>
                <c:pt idx="269">
                  <c:v>11.366300000000001</c:v>
                </c:pt>
                <c:pt idx="270">
                  <c:v>11.3324</c:v>
                </c:pt>
                <c:pt idx="271">
                  <c:v>11.2989</c:v>
                </c:pt>
                <c:pt idx="272">
                  <c:v>11.2904</c:v>
                </c:pt>
                <c:pt idx="273">
                  <c:v>11.2874</c:v>
                </c:pt>
                <c:pt idx="274">
                  <c:v>11.279299999999999</c:v>
                </c:pt>
                <c:pt idx="275">
                  <c:v>11.252700000000001</c:v>
                </c:pt>
                <c:pt idx="276">
                  <c:v>11.2506</c:v>
                </c:pt>
                <c:pt idx="277">
                  <c:v>11.2163</c:v>
                </c:pt>
                <c:pt idx="278">
                  <c:v>11.208</c:v>
                </c:pt>
                <c:pt idx="279">
                  <c:v>11.1713</c:v>
                </c:pt>
                <c:pt idx="280">
                  <c:v>11.14</c:v>
                </c:pt>
                <c:pt idx="281">
                  <c:v>11.081200000000001</c:v>
                </c:pt>
                <c:pt idx="282">
                  <c:v>11.046900000000001</c:v>
                </c:pt>
                <c:pt idx="283">
                  <c:v>11.025</c:v>
                </c:pt>
                <c:pt idx="284">
                  <c:v>10.9161</c:v>
                </c:pt>
                <c:pt idx="285">
                  <c:v>10.898300000000001</c:v>
                </c:pt>
                <c:pt idx="286">
                  <c:v>10.8973</c:v>
                </c:pt>
                <c:pt idx="287">
                  <c:v>10.8893</c:v>
                </c:pt>
                <c:pt idx="288">
                  <c:v>10.809699999999999</c:v>
                </c:pt>
                <c:pt idx="289">
                  <c:v>10.7613</c:v>
                </c:pt>
                <c:pt idx="290">
                  <c:v>10.755800000000001</c:v>
                </c:pt>
                <c:pt idx="291">
                  <c:v>10.745799999999999</c:v>
                </c:pt>
                <c:pt idx="292">
                  <c:v>10.7317</c:v>
                </c:pt>
                <c:pt idx="293">
                  <c:v>10.678900000000001</c:v>
                </c:pt>
                <c:pt idx="294">
                  <c:v>10.623799999999999</c:v>
                </c:pt>
                <c:pt idx="295">
                  <c:v>10.5185</c:v>
                </c:pt>
                <c:pt idx="296">
                  <c:v>10.481</c:v>
                </c:pt>
                <c:pt idx="297">
                  <c:v>10.441000000000001</c:v>
                </c:pt>
                <c:pt idx="298">
                  <c:v>10.4152</c:v>
                </c:pt>
                <c:pt idx="299">
                  <c:v>10.319800000000001</c:v>
                </c:pt>
                <c:pt idx="300">
                  <c:v>10.2112</c:v>
                </c:pt>
                <c:pt idx="301">
                  <c:v>10.208</c:v>
                </c:pt>
                <c:pt idx="302">
                  <c:v>10.1785</c:v>
                </c:pt>
                <c:pt idx="303">
                  <c:v>10.069100000000001</c:v>
                </c:pt>
                <c:pt idx="304">
                  <c:v>10.0587</c:v>
                </c:pt>
                <c:pt idx="305">
                  <c:v>10.0345</c:v>
                </c:pt>
                <c:pt idx="306">
                  <c:v>10.025700000000001</c:v>
                </c:pt>
                <c:pt idx="307">
                  <c:v>9.9914299999999994</c:v>
                </c:pt>
                <c:pt idx="308">
                  <c:v>9.8856099999999998</c:v>
                </c:pt>
                <c:pt idx="309">
                  <c:v>9.8601299999999998</c:v>
                </c:pt>
                <c:pt idx="310">
                  <c:v>9.8288399999999996</c:v>
                </c:pt>
                <c:pt idx="311">
                  <c:v>9.8016299999999994</c:v>
                </c:pt>
                <c:pt idx="312">
                  <c:v>9.7690999999999999</c:v>
                </c:pt>
                <c:pt idx="313">
                  <c:v>9.6843900000000005</c:v>
                </c:pt>
                <c:pt idx="314">
                  <c:v>9.6798699999999993</c:v>
                </c:pt>
                <c:pt idx="315">
                  <c:v>9.6639099999999996</c:v>
                </c:pt>
                <c:pt idx="316">
                  <c:v>9.6382899999999996</c:v>
                </c:pt>
                <c:pt idx="317">
                  <c:v>9.6099499999999995</c:v>
                </c:pt>
                <c:pt idx="318">
                  <c:v>9.5728200000000001</c:v>
                </c:pt>
                <c:pt idx="319">
                  <c:v>9.5224899999999995</c:v>
                </c:pt>
                <c:pt idx="320">
                  <c:v>9.5214800000000004</c:v>
                </c:pt>
                <c:pt idx="321">
                  <c:v>9.4397400000000005</c:v>
                </c:pt>
                <c:pt idx="322">
                  <c:v>9.3899600000000003</c:v>
                </c:pt>
                <c:pt idx="323">
                  <c:v>9.3800100000000004</c:v>
                </c:pt>
                <c:pt idx="324">
                  <c:v>9.3636800000000004</c:v>
                </c:pt>
                <c:pt idx="325">
                  <c:v>9.3480399999999992</c:v>
                </c:pt>
                <c:pt idx="326">
                  <c:v>9.3425799999999999</c:v>
                </c:pt>
                <c:pt idx="327">
                  <c:v>9.3259000000000007</c:v>
                </c:pt>
                <c:pt idx="328">
                  <c:v>9.3232999999999997</c:v>
                </c:pt>
                <c:pt idx="329">
                  <c:v>9.3229799999999994</c:v>
                </c:pt>
                <c:pt idx="330">
                  <c:v>9.3192699999999995</c:v>
                </c:pt>
                <c:pt idx="331">
                  <c:v>9.2439400000000003</c:v>
                </c:pt>
                <c:pt idx="332">
                  <c:v>9.2077799999999996</c:v>
                </c:pt>
                <c:pt idx="333">
                  <c:v>9.1921099999999996</c:v>
                </c:pt>
                <c:pt idx="334">
                  <c:v>9.1811399999999992</c:v>
                </c:pt>
                <c:pt idx="335">
                  <c:v>9.1807499999999997</c:v>
                </c:pt>
                <c:pt idx="336">
                  <c:v>9.1685199999999991</c:v>
                </c:pt>
                <c:pt idx="337">
                  <c:v>9.13002</c:v>
                </c:pt>
                <c:pt idx="338">
                  <c:v>9.12087</c:v>
                </c:pt>
                <c:pt idx="339">
                  <c:v>9.0928299999999993</c:v>
                </c:pt>
                <c:pt idx="340">
                  <c:v>9.0622500000000006</c:v>
                </c:pt>
                <c:pt idx="341">
                  <c:v>9.0480999999999998</c:v>
                </c:pt>
                <c:pt idx="342">
                  <c:v>8.9918300000000002</c:v>
                </c:pt>
                <c:pt idx="343">
                  <c:v>8.9653600000000004</c:v>
                </c:pt>
                <c:pt idx="344">
                  <c:v>8.9316300000000002</c:v>
                </c:pt>
                <c:pt idx="345">
                  <c:v>8.9224499999999995</c:v>
                </c:pt>
                <c:pt idx="346">
                  <c:v>8.9202200000000005</c:v>
                </c:pt>
                <c:pt idx="347">
                  <c:v>8.7058700000000009</c:v>
                </c:pt>
                <c:pt idx="348">
                  <c:v>8.7007600000000007</c:v>
                </c:pt>
                <c:pt idx="349">
                  <c:v>8.6999999999999993</c:v>
                </c:pt>
                <c:pt idx="350">
                  <c:v>8.6255600000000001</c:v>
                </c:pt>
                <c:pt idx="351">
                  <c:v>8.6123499999999993</c:v>
                </c:pt>
                <c:pt idx="352">
                  <c:v>8.5748200000000008</c:v>
                </c:pt>
                <c:pt idx="353">
                  <c:v>8.5653299999999994</c:v>
                </c:pt>
                <c:pt idx="354">
                  <c:v>8.5602999999999998</c:v>
                </c:pt>
                <c:pt idx="355">
                  <c:v>8.56</c:v>
                </c:pt>
                <c:pt idx="356">
                  <c:v>8.4337400000000002</c:v>
                </c:pt>
                <c:pt idx="357">
                  <c:v>8.41601</c:v>
                </c:pt>
                <c:pt idx="358">
                  <c:v>8.3988600000000009</c:v>
                </c:pt>
                <c:pt idx="359">
                  <c:v>8.2681000000000004</c:v>
                </c:pt>
                <c:pt idx="360">
                  <c:v>8.25</c:v>
                </c:pt>
                <c:pt idx="361">
                  <c:v>8.2305899999999994</c:v>
                </c:pt>
                <c:pt idx="362">
                  <c:v>8.1968300000000003</c:v>
                </c:pt>
                <c:pt idx="363">
                  <c:v>8.1455199999999994</c:v>
                </c:pt>
                <c:pt idx="364">
                  <c:v>8.0757899999999996</c:v>
                </c:pt>
                <c:pt idx="365">
                  <c:v>8.0732099999999996</c:v>
                </c:pt>
                <c:pt idx="366">
                  <c:v>8.0322800000000001</c:v>
                </c:pt>
                <c:pt idx="367">
                  <c:v>8.0200200000000006</c:v>
                </c:pt>
                <c:pt idx="368">
                  <c:v>7.9985400000000002</c:v>
                </c:pt>
                <c:pt idx="369">
                  <c:v>7.8927500000000004</c:v>
                </c:pt>
                <c:pt idx="370">
                  <c:v>7.8826000000000001</c:v>
                </c:pt>
                <c:pt idx="371">
                  <c:v>7.7846700000000002</c:v>
                </c:pt>
                <c:pt idx="372">
                  <c:v>7.7603</c:v>
                </c:pt>
                <c:pt idx="373">
                  <c:v>7.70174</c:v>
                </c:pt>
                <c:pt idx="374">
                  <c:v>7.4650999999999996</c:v>
                </c:pt>
                <c:pt idx="375">
                  <c:v>7.3786699999999996</c:v>
                </c:pt>
                <c:pt idx="376">
                  <c:v>7.3335900000000001</c:v>
                </c:pt>
                <c:pt idx="377">
                  <c:v>7.3147000000000002</c:v>
                </c:pt>
                <c:pt idx="378">
                  <c:v>7.2482199999999999</c:v>
                </c:pt>
                <c:pt idx="379">
                  <c:v>7.1333299999999999</c:v>
                </c:pt>
                <c:pt idx="380">
                  <c:v>7.12866</c:v>
                </c:pt>
                <c:pt idx="381">
                  <c:v>7.04399</c:v>
                </c:pt>
                <c:pt idx="382">
                  <c:v>7.0026599999999997</c:v>
                </c:pt>
                <c:pt idx="383">
                  <c:v>7</c:v>
                </c:pt>
                <c:pt idx="384">
                  <c:v>6.9809400000000004</c:v>
                </c:pt>
                <c:pt idx="385">
                  <c:v>6.9493499999999999</c:v>
                </c:pt>
                <c:pt idx="386">
                  <c:v>6.9480700000000004</c:v>
                </c:pt>
                <c:pt idx="387">
                  <c:v>6.8702300000000003</c:v>
                </c:pt>
                <c:pt idx="388">
                  <c:v>6.86829</c:v>
                </c:pt>
                <c:pt idx="389">
                  <c:v>6.8646500000000001</c:v>
                </c:pt>
                <c:pt idx="390">
                  <c:v>6.7619400000000001</c:v>
                </c:pt>
                <c:pt idx="391">
                  <c:v>6.75793</c:v>
                </c:pt>
                <c:pt idx="392">
                  <c:v>6.74613</c:v>
                </c:pt>
                <c:pt idx="393">
                  <c:v>6.7398899999999999</c:v>
                </c:pt>
                <c:pt idx="394">
                  <c:v>6.7311800000000002</c:v>
                </c:pt>
                <c:pt idx="395">
                  <c:v>6.7117399999999998</c:v>
                </c:pt>
                <c:pt idx="396">
                  <c:v>6.6886599999999996</c:v>
                </c:pt>
                <c:pt idx="397">
                  <c:v>6.6650900000000002</c:v>
                </c:pt>
                <c:pt idx="398">
                  <c:v>6.6247499999999997</c:v>
                </c:pt>
                <c:pt idx="399">
                  <c:v>6.6209300000000004</c:v>
                </c:pt>
                <c:pt idx="400">
                  <c:v>6.5972600000000003</c:v>
                </c:pt>
                <c:pt idx="401">
                  <c:v>6.5939199999999998</c:v>
                </c:pt>
                <c:pt idx="402">
                  <c:v>6.5505699999999996</c:v>
                </c:pt>
                <c:pt idx="403">
                  <c:v>6.5271499999999998</c:v>
                </c:pt>
                <c:pt idx="404">
                  <c:v>6.5027600000000003</c:v>
                </c:pt>
                <c:pt idx="405">
                  <c:v>6.4963199999999999</c:v>
                </c:pt>
                <c:pt idx="406">
                  <c:v>6.4775900000000002</c:v>
                </c:pt>
                <c:pt idx="407">
                  <c:v>6.4775900000000002</c:v>
                </c:pt>
                <c:pt idx="408">
                  <c:v>6.4768999999999997</c:v>
                </c:pt>
                <c:pt idx="409">
                  <c:v>6.4360600000000003</c:v>
                </c:pt>
                <c:pt idx="410">
                  <c:v>6.4290500000000002</c:v>
                </c:pt>
                <c:pt idx="411">
                  <c:v>6.4282000000000004</c:v>
                </c:pt>
                <c:pt idx="412">
                  <c:v>6.4045300000000003</c:v>
                </c:pt>
                <c:pt idx="413">
                  <c:v>6.3711099999999998</c:v>
                </c:pt>
                <c:pt idx="414">
                  <c:v>6.3665099999999999</c:v>
                </c:pt>
                <c:pt idx="415">
                  <c:v>6.3355100000000002</c:v>
                </c:pt>
                <c:pt idx="416">
                  <c:v>6.2812299999999999</c:v>
                </c:pt>
                <c:pt idx="417">
                  <c:v>6.2721799999999996</c:v>
                </c:pt>
                <c:pt idx="418">
                  <c:v>6.2680400000000001</c:v>
                </c:pt>
                <c:pt idx="419">
                  <c:v>6.2576099999999997</c:v>
                </c:pt>
                <c:pt idx="420">
                  <c:v>6.2572999999999999</c:v>
                </c:pt>
                <c:pt idx="421">
                  <c:v>6.2473000000000001</c:v>
                </c:pt>
                <c:pt idx="422">
                  <c:v>6.1569099999999999</c:v>
                </c:pt>
                <c:pt idx="423">
                  <c:v>6.0827499999999999</c:v>
                </c:pt>
                <c:pt idx="424">
                  <c:v>6.0551399999999997</c:v>
                </c:pt>
                <c:pt idx="425">
                  <c:v>6.0148200000000003</c:v>
                </c:pt>
                <c:pt idx="426">
                  <c:v>6.0091400000000004</c:v>
                </c:pt>
                <c:pt idx="427">
                  <c:v>5.9158799999999996</c:v>
                </c:pt>
                <c:pt idx="428">
                  <c:v>5.8747100000000003</c:v>
                </c:pt>
                <c:pt idx="429">
                  <c:v>5.8599500000000004</c:v>
                </c:pt>
                <c:pt idx="430">
                  <c:v>5.8412800000000002</c:v>
                </c:pt>
                <c:pt idx="431">
                  <c:v>5.84</c:v>
                </c:pt>
                <c:pt idx="432">
                  <c:v>5.84</c:v>
                </c:pt>
                <c:pt idx="433">
                  <c:v>5.8250500000000001</c:v>
                </c:pt>
                <c:pt idx="434">
                  <c:v>5.7748900000000001</c:v>
                </c:pt>
                <c:pt idx="435">
                  <c:v>5.7065799999999998</c:v>
                </c:pt>
                <c:pt idx="436">
                  <c:v>5.6277299999999997</c:v>
                </c:pt>
                <c:pt idx="437">
                  <c:v>5.6067600000000004</c:v>
                </c:pt>
                <c:pt idx="438">
                  <c:v>5.59239</c:v>
                </c:pt>
                <c:pt idx="439">
                  <c:v>5.5826500000000001</c:v>
                </c:pt>
                <c:pt idx="440">
                  <c:v>5.5652799999999996</c:v>
                </c:pt>
                <c:pt idx="441">
                  <c:v>5.5291199999999998</c:v>
                </c:pt>
                <c:pt idx="442">
                  <c:v>5.5211600000000001</c:v>
                </c:pt>
                <c:pt idx="443">
                  <c:v>5.51668</c:v>
                </c:pt>
                <c:pt idx="444">
                  <c:v>5.4792199999999998</c:v>
                </c:pt>
                <c:pt idx="445">
                  <c:v>5.4753499999999997</c:v>
                </c:pt>
                <c:pt idx="446">
                  <c:v>5.4440799999999996</c:v>
                </c:pt>
                <c:pt idx="447">
                  <c:v>5.4326299999999996</c:v>
                </c:pt>
                <c:pt idx="448">
                  <c:v>5.4290599999999998</c:v>
                </c:pt>
                <c:pt idx="449">
                  <c:v>5.4136199999999999</c:v>
                </c:pt>
                <c:pt idx="450">
                  <c:v>5.4099899999999996</c:v>
                </c:pt>
                <c:pt idx="451">
                  <c:v>5.4044699999999999</c:v>
                </c:pt>
                <c:pt idx="452">
                  <c:v>5.4039999999999999</c:v>
                </c:pt>
                <c:pt idx="453">
                  <c:v>5.4019399999999997</c:v>
                </c:pt>
                <c:pt idx="454">
                  <c:v>5.4005200000000002</c:v>
                </c:pt>
                <c:pt idx="455">
                  <c:v>5.3945699999999999</c:v>
                </c:pt>
                <c:pt idx="456">
                  <c:v>5.3726200000000004</c:v>
                </c:pt>
                <c:pt idx="457">
                  <c:v>5.3726000000000003</c:v>
                </c:pt>
                <c:pt idx="458">
                  <c:v>5.36</c:v>
                </c:pt>
                <c:pt idx="459">
                  <c:v>5.35806</c:v>
                </c:pt>
                <c:pt idx="460">
                  <c:v>5.3537100000000004</c:v>
                </c:pt>
                <c:pt idx="461">
                  <c:v>5.31325</c:v>
                </c:pt>
                <c:pt idx="462">
                  <c:v>5.2952000000000004</c:v>
                </c:pt>
                <c:pt idx="463">
                  <c:v>5.2828099999999996</c:v>
                </c:pt>
                <c:pt idx="464">
                  <c:v>5.2495000000000003</c:v>
                </c:pt>
                <c:pt idx="465">
                  <c:v>5.2471800000000002</c:v>
                </c:pt>
                <c:pt idx="466">
                  <c:v>5.24207</c:v>
                </c:pt>
                <c:pt idx="467">
                  <c:v>5.24</c:v>
                </c:pt>
                <c:pt idx="468">
                  <c:v>5.2358700000000002</c:v>
                </c:pt>
                <c:pt idx="469">
                  <c:v>5.2315199999999997</c:v>
                </c:pt>
                <c:pt idx="470">
                  <c:v>5.23</c:v>
                </c:pt>
                <c:pt idx="471">
                  <c:v>5.2297399999999996</c:v>
                </c:pt>
                <c:pt idx="472">
                  <c:v>5.2258899999999997</c:v>
                </c:pt>
                <c:pt idx="473">
                  <c:v>5.21401</c:v>
                </c:pt>
                <c:pt idx="474">
                  <c:v>5.21</c:v>
                </c:pt>
                <c:pt idx="475">
                  <c:v>5.2013199999999999</c:v>
                </c:pt>
                <c:pt idx="476">
                  <c:v>5.1993099999999997</c:v>
                </c:pt>
                <c:pt idx="477">
                  <c:v>5.1785300000000003</c:v>
                </c:pt>
                <c:pt idx="478">
                  <c:v>5.1708299999999996</c:v>
                </c:pt>
                <c:pt idx="479">
                  <c:v>5.1598100000000002</c:v>
                </c:pt>
                <c:pt idx="480">
                  <c:v>5.1481300000000001</c:v>
                </c:pt>
                <c:pt idx="481">
                  <c:v>5.14771</c:v>
                </c:pt>
                <c:pt idx="482">
                  <c:v>5.1448400000000003</c:v>
                </c:pt>
                <c:pt idx="483">
                  <c:v>5.1352900000000004</c:v>
                </c:pt>
                <c:pt idx="484">
                  <c:v>5.1300800000000004</c:v>
                </c:pt>
                <c:pt idx="485">
                  <c:v>5.1222500000000002</c:v>
                </c:pt>
                <c:pt idx="486">
                  <c:v>5.1207399999999996</c:v>
                </c:pt>
                <c:pt idx="487">
                  <c:v>5.1194899999999999</c:v>
                </c:pt>
                <c:pt idx="488">
                  <c:v>5.1157899999999996</c:v>
                </c:pt>
                <c:pt idx="489">
                  <c:v>5.11029</c:v>
                </c:pt>
                <c:pt idx="490">
                  <c:v>5.1086099999999997</c:v>
                </c:pt>
                <c:pt idx="491">
                  <c:v>5.1072100000000002</c:v>
                </c:pt>
                <c:pt idx="492">
                  <c:v>5.1043200000000004</c:v>
                </c:pt>
                <c:pt idx="493">
                  <c:v>5.1012199999999996</c:v>
                </c:pt>
                <c:pt idx="494">
                  <c:v>5.1006200000000002</c:v>
                </c:pt>
                <c:pt idx="495">
                  <c:v>5.0995600000000003</c:v>
                </c:pt>
                <c:pt idx="496">
                  <c:v>5.0956900000000003</c:v>
                </c:pt>
                <c:pt idx="497">
                  <c:v>5.0907200000000001</c:v>
                </c:pt>
                <c:pt idx="498">
                  <c:v>5.0864799999999999</c:v>
                </c:pt>
                <c:pt idx="499">
                  <c:v>5.0812999999999997</c:v>
                </c:pt>
                <c:pt idx="500">
                  <c:v>5.0788000000000002</c:v>
                </c:pt>
                <c:pt idx="501">
                  <c:v>5.0694900000000001</c:v>
                </c:pt>
                <c:pt idx="502">
                  <c:v>5.069</c:v>
                </c:pt>
                <c:pt idx="503">
                  <c:v>5.0659400000000003</c:v>
                </c:pt>
                <c:pt idx="504">
                  <c:v>5.0658300000000001</c:v>
                </c:pt>
                <c:pt idx="505">
                  <c:v>5.0623899999999997</c:v>
                </c:pt>
                <c:pt idx="506">
                  <c:v>5.0579400000000003</c:v>
                </c:pt>
                <c:pt idx="507">
                  <c:v>5.05281</c:v>
                </c:pt>
                <c:pt idx="508">
                  <c:v>5.0506900000000003</c:v>
                </c:pt>
                <c:pt idx="509">
                  <c:v>5.0506200000000003</c:v>
                </c:pt>
                <c:pt idx="510">
                  <c:v>5.0488999999999997</c:v>
                </c:pt>
                <c:pt idx="511">
                  <c:v>5.04298</c:v>
                </c:pt>
                <c:pt idx="512">
                  <c:v>5.0395200000000004</c:v>
                </c:pt>
                <c:pt idx="513">
                  <c:v>5.0301400000000003</c:v>
                </c:pt>
                <c:pt idx="514">
                  <c:v>5.0217400000000003</c:v>
                </c:pt>
                <c:pt idx="515">
                  <c:v>5.0116100000000001</c:v>
                </c:pt>
                <c:pt idx="516">
                  <c:v>5.0112100000000002</c:v>
                </c:pt>
                <c:pt idx="517">
                  <c:v>5.00746</c:v>
                </c:pt>
                <c:pt idx="518">
                  <c:v>5.0061400000000003</c:v>
                </c:pt>
                <c:pt idx="519">
                  <c:v>5.0043600000000001</c:v>
                </c:pt>
                <c:pt idx="520">
                  <c:v>5.0034099999999997</c:v>
                </c:pt>
                <c:pt idx="521">
                  <c:v>5.0003200000000003</c:v>
                </c:pt>
                <c:pt idx="522">
                  <c:v>5</c:v>
                </c:pt>
                <c:pt idx="523">
                  <c:v>5</c:v>
                </c:pt>
                <c:pt idx="524">
                  <c:v>5</c:v>
                </c:pt>
                <c:pt idx="525">
                  <c:v>5</c:v>
                </c:pt>
                <c:pt idx="526">
                  <c:v>5</c:v>
                </c:pt>
                <c:pt idx="527">
                  <c:v>4.9963800000000003</c:v>
                </c:pt>
                <c:pt idx="528">
                  <c:v>4.9938700000000003</c:v>
                </c:pt>
                <c:pt idx="529">
                  <c:v>4.9936299999999996</c:v>
                </c:pt>
                <c:pt idx="530">
                  <c:v>4.9933300000000003</c:v>
                </c:pt>
                <c:pt idx="531">
                  <c:v>4.9917499999999997</c:v>
                </c:pt>
                <c:pt idx="532">
                  <c:v>4.9911199999999996</c:v>
                </c:pt>
                <c:pt idx="533">
                  <c:v>4.9884899999999996</c:v>
                </c:pt>
                <c:pt idx="534">
                  <c:v>4.9867499999999998</c:v>
                </c:pt>
                <c:pt idx="535">
                  <c:v>4.9865899999999996</c:v>
                </c:pt>
                <c:pt idx="536">
                  <c:v>4.9858500000000001</c:v>
                </c:pt>
                <c:pt idx="537">
                  <c:v>4.9843900000000003</c:v>
                </c:pt>
                <c:pt idx="538">
                  <c:v>4.9803899999999999</c:v>
                </c:pt>
                <c:pt idx="539">
                  <c:v>4.9800000000000004</c:v>
                </c:pt>
                <c:pt idx="540">
                  <c:v>4.97377</c:v>
                </c:pt>
                <c:pt idx="541">
                  <c:v>4.9705300000000001</c:v>
                </c:pt>
                <c:pt idx="542">
                  <c:v>4.97</c:v>
                </c:pt>
                <c:pt idx="543">
                  <c:v>4.97</c:v>
                </c:pt>
                <c:pt idx="544">
                  <c:v>4.9698799999999999</c:v>
                </c:pt>
                <c:pt idx="545">
                  <c:v>4.9675599999999998</c:v>
                </c:pt>
                <c:pt idx="546">
                  <c:v>4.9629300000000001</c:v>
                </c:pt>
                <c:pt idx="547">
                  <c:v>4.9602399999999998</c:v>
                </c:pt>
                <c:pt idx="548">
                  <c:v>4.9595900000000004</c:v>
                </c:pt>
                <c:pt idx="549">
                  <c:v>4.9465199999999996</c:v>
                </c:pt>
                <c:pt idx="550">
                  <c:v>4.9348599999999996</c:v>
                </c:pt>
                <c:pt idx="551">
                  <c:v>4.9346100000000002</c:v>
                </c:pt>
                <c:pt idx="552">
                  <c:v>4.9244500000000002</c:v>
                </c:pt>
                <c:pt idx="553">
                  <c:v>4.9200400000000002</c:v>
                </c:pt>
                <c:pt idx="554">
                  <c:v>4.91256</c:v>
                </c:pt>
                <c:pt idx="555">
                  <c:v>4.8942899999999998</c:v>
                </c:pt>
                <c:pt idx="556">
                  <c:v>4.8930400000000001</c:v>
                </c:pt>
                <c:pt idx="557">
                  <c:v>4.8779500000000002</c:v>
                </c:pt>
                <c:pt idx="558">
                  <c:v>4.8746200000000002</c:v>
                </c:pt>
                <c:pt idx="559">
                  <c:v>4.87</c:v>
                </c:pt>
                <c:pt idx="560">
                  <c:v>4.87</c:v>
                </c:pt>
                <c:pt idx="561">
                  <c:v>4.87</c:v>
                </c:pt>
                <c:pt idx="562">
                  <c:v>4.8615899999999996</c:v>
                </c:pt>
                <c:pt idx="563">
                  <c:v>4.8508800000000001</c:v>
                </c:pt>
                <c:pt idx="564">
                  <c:v>4.8481399999999999</c:v>
                </c:pt>
                <c:pt idx="565">
                  <c:v>4.8406000000000002</c:v>
                </c:pt>
                <c:pt idx="566">
                  <c:v>4.8398599999999998</c:v>
                </c:pt>
                <c:pt idx="567">
                  <c:v>4.8344800000000001</c:v>
                </c:pt>
                <c:pt idx="568">
                  <c:v>4.83</c:v>
                </c:pt>
                <c:pt idx="569">
                  <c:v>4.8232799999999996</c:v>
                </c:pt>
                <c:pt idx="570">
                  <c:v>4.81914</c:v>
                </c:pt>
                <c:pt idx="571">
                  <c:v>4.8127300000000002</c:v>
                </c:pt>
                <c:pt idx="572">
                  <c:v>4.8081899999999997</c:v>
                </c:pt>
                <c:pt idx="573">
                  <c:v>4.7955399999999999</c:v>
                </c:pt>
                <c:pt idx="574">
                  <c:v>4.7722699999999998</c:v>
                </c:pt>
                <c:pt idx="575">
                  <c:v>4.7662100000000001</c:v>
                </c:pt>
                <c:pt idx="576">
                  <c:v>4.7660999999999998</c:v>
                </c:pt>
                <c:pt idx="577">
                  <c:v>4.7601300000000002</c:v>
                </c:pt>
                <c:pt idx="578">
                  <c:v>4.7466699999999999</c:v>
                </c:pt>
                <c:pt idx="579">
                  <c:v>4.7408700000000001</c:v>
                </c:pt>
                <c:pt idx="580">
                  <c:v>4.7373599999999998</c:v>
                </c:pt>
                <c:pt idx="581">
                  <c:v>4.7358500000000001</c:v>
                </c:pt>
                <c:pt idx="582">
                  <c:v>4.7358399999999996</c:v>
                </c:pt>
                <c:pt idx="583">
                  <c:v>4.7167399999999997</c:v>
                </c:pt>
                <c:pt idx="584">
                  <c:v>4.7130700000000001</c:v>
                </c:pt>
                <c:pt idx="585">
                  <c:v>4.7096099999999996</c:v>
                </c:pt>
                <c:pt idx="586">
                  <c:v>4.7042799999999998</c:v>
                </c:pt>
                <c:pt idx="587">
                  <c:v>4.6996700000000002</c:v>
                </c:pt>
                <c:pt idx="588">
                  <c:v>4.6974900000000002</c:v>
                </c:pt>
                <c:pt idx="589">
                  <c:v>4.69618</c:v>
                </c:pt>
                <c:pt idx="590">
                  <c:v>4.68119</c:v>
                </c:pt>
                <c:pt idx="591">
                  <c:v>4.6754800000000003</c:v>
                </c:pt>
                <c:pt idx="592">
                  <c:v>4.67</c:v>
                </c:pt>
                <c:pt idx="593">
                  <c:v>4.63462</c:v>
                </c:pt>
                <c:pt idx="594">
                  <c:v>4.6333599999999997</c:v>
                </c:pt>
                <c:pt idx="595">
                  <c:v>4.57334</c:v>
                </c:pt>
                <c:pt idx="596">
                  <c:v>4.5618699999999999</c:v>
                </c:pt>
                <c:pt idx="597">
                  <c:v>4.5613799999999998</c:v>
                </c:pt>
                <c:pt idx="598">
                  <c:v>4.5599999999999996</c:v>
                </c:pt>
                <c:pt idx="599">
                  <c:v>4.5578200000000004</c:v>
                </c:pt>
                <c:pt idx="600">
                  <c:v>4.5567299999999999</c:v>
                </c:pt>
                <c:pt idx="601">
                  <c:v>4.5526499999999999</c:v>
                </c:pt>
                <c:pt idx="602">
                  <c:v>4.5446299999999997</c:v>
                </c:pt>
                <c:pt idx="603">
                  <c:v>4.5425500000000003</c:v>
                </c:pt>
                <c:pt idx="604">
                  <c:v>4.5313499999999998</c:v>
                </c:pt>
                <c:pt idx="605">
                  <c:v>4.5301900000000002</c:v>
                </c:pt>
                <c:pt idx="606">
                  <c:v>4.5260999999999996</c:v>
                </c:pt>
                <c:pt idx="607">
                  <c:v>4.5250399999999997</c:v>
                </c:pt>
                <c:pt idx="608">
                  <c:v>4.5072700000000001</c:v>
                </c:pt>
                <c:pt idx="609">
                  <c:v>4.5069900000000001</c:v>
                </c:pt>
                <c:pt idx="610">
                  <c:v>4.5023900000000001</c:v>
                </c:pt>
                <c:pt idx="611">
                  <c:v>4.4983500000000003</c:v>
                </c:pt>
                <c:pt idx="612">
                  <c:v>4.4928699999999999</c:v>
                </c:pt>
                <c:pt idx="613">
                  <c:v>4.4911099999999999</c:v>
                </c:pt>
                <c:pt idx="614">
                  <c:v>4.4876399999999999</c:v>
                </c:pt>
                <c:pt idx="615">
                  <c:v>4.4870000000000001</c:v>
                </c:pt>
                <c:pt idx="616">
                  <c:v>4.4812599999999998</c:v>
                </c:pt>
                <c:pt idx="617">
                  <c:v>4.4784100000000002</c:v>
                </c:pt>
                <c:pt idx="618">
                  <c:v>4.4766700000000004</c:v>
                </c:pt>
                <c:pt idx="619">
                  <c:v>4.4738499999999997</c:v>
                </c:pt>
                <c:pt idx="620">
                  <c:v>4.4684400000000002</c:v>
                </c:pt>
                <c:pt idx="621">
                  <c:v>4.4674100000000001</c:v>
                </c:pt>
                <c:pt idx="622">
                  <c:v>4.4664299999999999</c:v>
                </c:pt>
                <c:pt idx="623">
                  <c:v>4.4660299999999999</c:v>
                </c:pt>
                <c:pt idx="624">
                  <c:v>4.4656200000000004</c:v>
                </c:pt>
                <c:pt idx="625">
                  <c:v>4.4570100000000004</c:v>
                </c:pt>
                <c:pt idx="626">
                  <c:v>4.4521699999999997</c:v>
                </c:pt>
                <c:pt idx="627">
                  <c:v>4.4500599999999997</c:v>
                </c:pt>
                <c:pt idx="628">
                  <c:v>4.4497299999999997</c:v>
                </c:pt>
                <c:pt idx="629">
                  <c:v>4.4467499999999998</c:v>
                </c:pt>
                <c:pt idx="630">
                  <c:v>4.43886</c:v>
                </c:pt>
                <c:pt idx="631">
                  <c:v>4.4359900000000003</c:v>
                </c:pt>
                <c:pt idx="632">
                  <c:v>4.4333600000000004</c:v>
                </c:pt>
                <c:pt idx="633">
                  <c:v>4.43323</c:v>
                </c:pt>
                <c:pt idx="634">
                  <c:v>4.4263599999999999</c:v>
                </c:pt>
                <c:pt idx="635">
                  <c:v>4.4263399999999997</c:v>
                </c:pt>
                <c:pt idx="636">
                  <c:v>4.4155499999999996</c:v>
                </c:pt>
                <c:pt idx="637">
                  <c:v>4.4137199999999996</c:v>
                </c:pt>
                <c:pt idx="638">
                  <c:v>4.4058900000000003</c:v>
                </c:pt>
                <c:pt idx="639">
                  <c:v>4.3938499999999996</c:v>
                </c:pt>
                <c:pt idx="640">
                  <c:v>4.3850199999999999</c:v>
                </c:pt>
                <c:pt idx="641">
                  <c:v>4.3562000000000003</c:v>
                </c:pt>
                <c:pt idx="642">
                  <c:v>4.3499999999999996</c:v>
                </c:pt>
                <c:pt idx="643">
                  <c:v>4.3163</c:v>
                </c:pt>
                <c:pt idx="644">
                  <c:v>4.3021599999999998</c:v>
                </c:pt>
                <c:pt idx="645">
                  <c:v>4.2961099999999997</c:v>
                </c:pt>
                <c:pt idx="646">
                  <c:v>4.28383</c:v>
                </c:pt>
                <c:pt idx="647">
                  <c:v>4.2608499999999996</c:v>
                </c:pt>
                <c:pt idx="648">
                  <c:v>4.2429699999999997</c:v>
                </c:pt>
                <c:pt idx="649">
                  <c:v>4.1538500000000003</c:v>
                </c:pt>
                <c:pt idx="650">
                  <c:v>4.0868200000000003</c:v>
                </c:pt>
                <c:pt idx="651">
                  <c:v>4.0055699999999996</c:v>
                </c:pt>
                <c:pt idx="652">
                  <c:v>3.98936</c:v>
                </c:pt>
                <c:pt idx="653">
                  <c:v>3.74871</c:v>
                </c:pt>
                <c:pt idx="654">
                  <c:v>3.72235</c:v>
                </c:pt>
                <c:pt idx="655">
                  <c:v>3.6701000000000001</c:v>
                </c:pt>
                <c:pt idx="656">
                  <c:v>3.6099800000000002</c:v>
                </c:pt>
                <c:pt idx="657">
                  <c:v>3.51492</c:v>
                </c:pt>
                <c:pt idx="658">
                  <c:v>3.42</c:v>
                </c:pt>
                <c:pt idx="659">
                  <c:v>3.3816299999999999</c:v>
                </c:pt>
                <c:pt idx="660">
                  <c:v>3.2079200000000001</c:v>
                </c:pt>
                <c:pt idx="661">
                  <c:v>3.1707000000000001</c:v>
                </c:pt>
                <c:pt idx="662">
                  <c:v>3.0272999999999999</c:v>
                </c:pt>
                <c:pt idx="663">
                  <c:v>3.0259200000000002</c:v>
                </c:pt>
                <c:pt idx="664">
                  <c:v>2.9966300000000001</c:v>
                </c:pt>
                <c:pt idx="665">
                  <c:v>2.8930199999999999</c:v>
                </c:pt>
                <c:pt idx="666">
                  <c:v>2.84517</c:v>
                </c:pt>
                <c:pt idx="667">
                  <c:v>2.82741</c:v>
                </c:pt>
                <c:pt idx="668">
                  <c:v>2.8097300000000001</c:v>
                </c:pt>
                <c:pt idx="669">
                  <c:v>2.7951199999999998</c:v>
                </c:pt>
                <c:pt idx="670">
                  <c:v>2.7224599999999999</c:v>
                </c:pt>
                <c:pt idx="671">
                  <c:v>2.7065700000000001</c:v>
                </c:pt>
                <c:pt idx="672">
                  <c:v>2.7</c:v>
                </c:pt>
                <c:pt idx="673">
                  <c:v>2.7</c:v>
                </c:pt>
                <c:pt idx="674">
                  <c:v>2.5896499999999998</c:v>
                </c:pt>
                <c:pt idx="675">
                  <c:v>2.3069999999999999</c:v>
                </c:pt>
                <c:pt idx="676">
                  <c:v>2.1611500000000001</c:v>
                </c:pt>
                <c:pt idx="677">
                  <c:v>2.0752799999999998</c:v>
                </c:pt>
                <c:pt idx="678">
                  <c:v>1.88642</c:v>
                </c:pt>
                <c:pt idx="679">
                  <c:v>1.7910900000000001</c:v>
                </c:pt>
                <c:pt idx="680">
                  <c:v>1.7786299999999999</c:v>
                </c:pt>
                <c:pt idx="681">
                  <c:v>1.75048</c:v>
                </c:pt>
                <c:pt idx="682">
                  <c:v>1.7277499999999999</c:v>
                </c:pt>
                <c:pt idx="683">
                  <c:v>1.7252700000000001</c:v>
                </c:pt>
                <c:pt idx="684">
                  <c:v>1.6288499999999999</c:v>
                </c:pt>
                <c:pt idx="685">
                  <c:v>1.6053200000000001</c:v>
                </c:pt>
                <c:pt idx="686">
                  <c:v>1.5456700000000001</c:v>
                </c:pt>
                <c:pt idx="687">
                  <c:v>1.47068</c:v>
                </c:pt>
                <c:pt idx="688">
                  <c:v>1.1386499999999999</c:v>
                </c:pt>
              </c:numCache>
            </c:numRef>
          </c:yVal>
          <c:smooth val="0"/>
        </c:ser>
        <c:dLbls>
          <c:showLegendKey val="0"/>
          <c:showVal val="1"/>
          <c:showCatName val="0"/>
          <c:showSerName val="0"/>
          <c:showPercent val="0"/>
          <c:showBubbleSize val="0"/>
        </c:dLbls>
        <c:axId val="109190144"/>
        <c:axId val="109237376"/>
      </c:scatterChart>
      <c:valAx>
        <c:axId val="109190144"/>
        <c:scaling>
          <c:orientation val="minMax"/>
          <c:max val="3500"/>
        </c:scaling>
        <c:delete val="0"/>
        <c:axPos val="b"/>
        <c:title>
          <c:tx>
            <c:rich>
              <a:bodyPr/>
              <a:lstStyle/>
              <a:p>
                <a:pPr>
                  <a:defRPr sz="2000"/>
                </a:pPr>
                <a:r>
                  <a:rPr lang="en-US" sz="2000"/>
                  <a:t>Calories Burned</a:t>
                </a:r>
              </a:p>
            </c:rich>
          </c:tx>
          <c:overlay val="0"/>
        </c:title>
        <c:numFmt formatCode="_(* #,##0_);_(* \(#,##0\);_(* &quot;-&quot;??_);_(@_)" sourceLinked="1"/>
        <c:majorTickMark val="out"/>
        <c:minorTickMark val="none"/>
        <c:tickLblPos val="nextTo"/>
        <c:crossAx val="109237376"/>
        <c:crosses val="autoZero"/>
        <c:crossBetween val="midCat"/>
      </c:valAx>
      <c:valAx>
        <c:axId val="109237376"/>
        <c:scaling>
          <c:orientation val="minMax"/>
          <c:max val="50"/>
        </c:scaling>
        <c:delete val="0"/>
        <c:axPos val="l"/>
        <c:majorGridlines/>
        <c:title>
          <c:tx>
            <c:rich>
              <a:bodyPr rot="-5400000" vert="horz"/>
              <a:lstStyle/>
              <a:p>
                <a:pPr>
                  <a:defRPr sz="2000"/>
                </a:pPr>
                <a:r>
                  <a:rPr lang="en-US" sz="2000"/>
                  <a:t>Miles</a:t>
                </a:r>
              </a:p>
            </c:rich>
          </c:tx>
          <c:overlay val="0"/>
        </c:title>
        <c:numFmt formatCode="_(* #,##0.0_);_(* \(#,##0.0\);_(* &quot;-&quot;??_);_(@_)" sourceLinked="1"/>
        <c:majorTickMark val="out"/>
        <c:minorTickMark val="none"/>
        <c:tickLblPos val="nextTo"/>
        <c:crossAx val="109190144"/>
        <c:crosses val="autoZero"/>
        <c:crossBetween val="midCat"/>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sheetPr/>
  <sheetViews>
    <sheetView zoomScale="12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21"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21"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121"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121"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12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absoluteAnchor>
    <xdr:pos x="0" y="0"/>
    <xdr:ext cx="8666963" cy="629752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6963" cy="629752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6963" cy="629752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6963" cy="629752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6963" cy="629752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6963" cy="629752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twoCellAnchor editAs="oneCell">
    <xdr:from>
      <xdr:col>4</xdr:col>
      <xdr:colOff>9525</xdr:colOff>
      <xdr:row>2</xdr:row>
      <xdr:rowOff>38099</xdr:rowOff>
    </xdr:from>
    <xdr:to>
      <xdr:col>4</xdr:col>
      <xdr:colOff>2533651</xdr:colOff>
      <xdr:row>7</xdr:row>
      <xdr:rowOff>561975</xdr:rowOff>
    </xdr:to>
    <xdr:pic>
      <xdr:nvPicPr>
        <xdr:cNvPr id="3" name="Picture 2" descr="http://cdn.bicyclebluebook.com/zoom/focus_mares_ax_2pt0_discx_12_z.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72075" y="1181099"/>
          <a:ext cx="2524126" cy="33813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66675</xdr:colOff>
      <xdr:row>2</xdr:row>
      <xdr:rowOff>9525</xdr:rowOff>
    </xdr:from>
    <xdr:to>
      <xdr:col>5</xdr:col>
      <xdr:colOff>2543175</xdr:colOff>
      <xdr:row>7</xdr:row>
      <xdr:rowOff>542925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810500" y="1152525"/>
          <a:ext cx="2476500" cy="3390900"/>
        </a:xfrm>
        <a:prstGeom prst="rect">
          <a:avLst/>
        </a:prstGeom>
      </xdr:spPr>
    </xdr:pic>
    <xdr:clientData/>
  </xdr:twoCellAnchor>
  <xdr:twoCellAnchor editAs="oneCell">
    <xdr:from>
      <xdr:col>7</xdr:col>
      <xdr:colOff>9524</xdr:colOff>
      <xdr:row>2</xdr:row>
      <xdr:rowOff>38098</xdr:rowOff>
    </xdr:from>
    <xdr:to>
      <xdr:col>7</xdr:col>
      <xdr:colOff>2562225</xdr:colOff>
      <xdr:row>7</xdr:row>
      <xdr:rowOff>552450</xdr:rowOff>
    </xdr:to>
    <xdr:pic>
      <xdr:nvPicPr>
        <xdr:cNvPr id="8" name="Picture 7"/>
        <xdr:cNvPicPr>
          <a:picLocks noChangeAspect="1"/>
        </xdr:cNvPicPr>
      </xdr:nvPicPr>
      <xdr:blipFill>
        <a:blip xmlns:r="http://schemas.openxmlformats.org/officeDocument/2006/relationships" r:embed="rId3"/>
        <a:stretch>
          <a:fillRect/>
        </a:stretch>
      </xdr:blipFill>
      <xdr:spPr>
        <a:xfrm>
          <a:off x="12915899" y="1181098"/>
          <a:ext cx="2552701" cy="3371852"/>
        </a:xfrm>
        <a:prstGeom prst="rect">
          <a:avLst/>
        </a:prstGeom>
      </xdr:spPr>
    </xdr:pic>
    <xdr:clientData/>
  </xdr:twoCellAnchor>
  <xdr:twoCellAnchor editAs="oneCell">
    <xdr:from>
      <xdr:col>6</xdr:col>
      <xdr:colOff>28576</xdr:colOff>
      <xdr:row>2</xdr:row>
      <xdr:rowOff>19050</xdr:rowOff>
    </xdr:from>
    <xdr:to>
      <xdr:col>6</xdr:col>
      <xdr:colOff>2524125</xdr:colOff>
      <xdr:row>7</xdr:row>
      <xdr:rowOff>533400</xdr:rowOff>
    </xdr:to>
    <xdr:pic>
      <xdr:nvPicPr>
        <xdr:cNvPr id="10" name="Picture 9"/>
        <xdr:cNvPicPr>
          <a:picLocks noChangeAspect="1"/>
        </xdr:cNvPicPr>
      </xdr:nvPicPr>
      <xdr:blipFill>
        <a:blip xmlns:r="http://schemas.openxmlformats.org/officeDocument/2006/relationships" r:embed="rId4"/>
        <a:stretch>
          <a:fillRect/>
        </a:stretch>
      </xdr:blipFill>
      <xdr:spPr>
        <a:xfrm>
          <a:off x="10353676" y="1162050"/>
          <a:ext cx="2495549" cy="33718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Matt/Downloads/Matts%20Bicycling%20Stat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SUMB" refreshedDate="41600.507729629629" createdVersion="4" refreshedVersion="4" minRefreshableVersion="3" recordCount="700">
  <cacheSource type="worksheet">
    <worksheetSource ref="A1:G685" sheet="Bike Ride Hist. By Day of Week" r:id="rId2"/>
  </cacheSource>
  <cacheFields count="8">
    <cacheField name="Workout Date" numFmtId="14">
      <sharedItems containsSemiMixedTypes="0" containsNonDate="0" containsDate="1" containsString="0" minDate="2012-04-09T00:00:00" maxDate="2013-10-17T00:00:00"/>
    </cacheField>
    <cacheField name="Day of the Week" numFmtId="164">
      <sharedItems count="7">
        <s v="Wednesday"/>
        <s v="Tuesday"/>
        <s v="Monday"/>
        <s v="Sunday"/>
        <s v="Saturday"/>
        <s v="Thursday"/>
        <s v="Friday"/>
      </sharedItems>
    </cacheField>
    <cacheField name="Activity Type" numFmtId="0">
      <sharedItems/>
    </cacheField>
    <cacheField name="Calories Burned (kCal)" numFmtId="0">
      <sharedItems containsSemiMixedTypes="0" containsString="0" containsNumber="1" containsInteger="1" minValue="0" maxValue="2217"/>
    </cacheField>
    <cacheField name="Distance (mi)" numFmtId="43">
      <sharedItems containsSemiMixedTypes="0" containsString="0" containsNumber="1" minValue="0" maxValue="40.5486" count="685">
        <n v="0"/>
        <n v="6.2197900000000004E-4"/>
        <n v="5.5341000000000001E-3"/>
        <n v="1.6081600000000001E-2"/>
        <n v="0.175486"/>
        <n v="0.30513200000000001"/>
        <n v="0.34281899999999998"/>
        <n v="0.40109800000000001"/>
        <n v="0.67690099999999997"/>
        <n v="0.98632799999999998"/>
        <n v="1.0801499999999999"/>
        <n v="1.1138399999999999"/>
        <n v="1.1386499999999999"/>
        <n v="1.18573"/>
        <n v="1.2183600000000001"/>
        <n v="1.2331399999999999"/>
        <n v="1.31226"/>
        <n v="1.3969499999999999"/>
        <n v="1.4379"/>
        <n v="1.47068"/>
        <n v="1.52647"/>
        <n v="1.5456700000000001"/>
        <n v="1.6053200000000001"/>
        <n v="1.6288499999999999"/>
        <n v="1.7252700000000001"/>
        <n v="1.7277499999999999"/>
        <n v="1.75048"/>
        <n v="1.7786299999999999"/>
        <n v="1.7910900000000001"/>
        <n v="1.88642"/>
        <n v="2.0752799999999998"/>
        <n v="2.1611500000000001"/>
        <n v="2.2410199999999998"/>
        <n v="2.25143"/>
        <n v="2.3069999999999999"/>
        <n v="2.5896499999999998"/>
        <n v="2.7"/>
        <n v="2.7065700000000001"/>
        <n v="2.7224599999999999"/>
        <n v="2.7951199999999998"/>
        <n v="2.8097300000000001"/>
        <n v="2.82741"/>
        <n v="2.84517"/>
        <n v="2.8930199999999999"/>
        <n v="2.9966300000000001"/>
        <n v="3.0259200000000002"/>
        <n v="3.0272999999999999"/>
        <n v="3.12"/>
        <n v="3.1707000000000001"/>
        <n v="3.2005300000000001"/>
        <n v="3.2079200000000001"/>
        <n v="3.2123400000000002"/>
        <n v="3.2760400000000001"/>
        <n v="3.2774700000000001"/>
        <n v="3.3043100000000001"/>
        <n v="3.3332299999999999"/>
        <n v="3.36191"/>
        <n v="3.37574"/>
        <n v="3.3816299999999999"/>
        <n v="3.42"/>
        <n v="3.4613800000000001"/>
        <n v="3.4648300000000001"/>
        <n v="3.4830199999999998"/>
        <n v="3.51492"/>
        <n v="3.6099800000000002"/>
        <n v="3.6492599999999999"/>
        <n v="3.6701000000000001"/>
        <n v="3.72235"/>
        <n v="3.74871"/>
        <n v="3.8168899999999999"/>
        <n v="3.98936"/>
        <n v="4"/>
        <n v="4.0055699999999996"/>
        <n v="4.0868200000000003"/>
        <n v="4.1538500000000003"/>
        <n v="4.2429699999999997"/>
        <n v="4.2608499999999996"/>
        <n v="4.28383"/>
        <n v="4.2961099999999997"/>
        <n v="4.3021599999999998"/>
        <n v="4.3163"/>
        <n v="4.3482799999999999"/>
        <n v="4.3499999999999996"/>
        <n v="4.3562000000000003"/>
        <n v="4.3850199999999999"/>
        <n v="4.3938499999999996"/>
        <n v="4.4058900000000003"/>
        <n v="4.4137199999999996"/>
        <n v="4.4155499999999996"/>
        <n v="4.4263399999999997"/>
        <n v="4.4263599999999999"/>
        <n v="4.43323"/>
        <n v="4.4333600000000004"/>
        <n v="4.4359900000000003"/>
        <n v="4.43886"/>
        <n v="4.4467499999999998"/>
        <n v="4.4497299999999997"/>
        <n v="4.4500599999999997"/>
        <n v="4.4521699999999997"/>
        <n v="4.4570100000000004"/>
        <n v="4.4656200000000004"/>
        <n v="4.4660299999999999"/>
        <n v="4.4664299999999999"/>
        <n v="4.4674100000000001"/>
        <n v="4.4684400000000002"/>
        <n v="4.4738499999999997"/>
        <n v="4.4766700000000004"/>
        <n v="4.4784100000000002"/>
        <n v="4.4812599999999998"/>
        <n v="4.4870000000000001"/>
        <n v="4.4876399999999999"/>
        <n v="4.4911099999999999"/>
        <n v="4.4928699999999999"/>
        <n v="4.4983500000000003"/>
        <n v="4.5"/>
        <n v="4.5023900000000001"/>
        <n v="4.5069900000000001"/>
        <n v="4.5072700000000001"/>
        <n v="4.5250399999999997"/>
        <n v="4.5260999999999996"/>
        <n v="4.5301900000000002"/>
        <n v="4.5313499999999998"/>
        <n v="4.5425500000000003"/>
        <n v="4.5446299999999997"/>
        <n v="4.5526499999999999"/>
        <n v="4.5567299999999999"/>
        <n v="4.5578200000000004"/>
        <n v="4.5599999999999996"/>
        <n v="4.5613799999999998"/>
        <n v="4.5618699999999999"/>
        <n v="4.57334"/>
        <n v="4.6333599999999997"/>
        <n v="4.63462"/>
        <n v="4.67"/>
        <n v="4.6754800000000003"/>
        <n v="4.68119"/>
        <n v="4.69618"/>
        <n v="4.6974900000000002"/>
        <n v="4.6996700000000002"/>
        <n v="4.7042799999999998"/>
        <n v="4.7096099999999996"/>
        <n v="4.7130700000000001"/>
        <n v="4.7167399999999997"/>
        <n v="4.7358399999999996"/>
        <n v="4.7358500000000001"/>
        <n v="4.7373599999999998"/>
        <n v="4.7408700000000001"/>
        <n v="4.7466699999999999"/>
        <n v="4.7601300000000002"/>
        <n v="4.7662100000000001"/>
        <n v="4.7722699999999998"/>
        <n v="4.7955399999999999"/>
        <n v="4.7966199999999999"/>
        <n v="4.8081899999999997"/>
        <n v="4.8127300000000002"/>
        <n v="4.81914"/>
        <n v="4.8232799999999996"/>
        <n v="4.83"/>
        <n v="4.8344800000000001"/>
        <n v="4.8398599999999998"/>
        <n v="4.8406000000000002"/>
        <n v="4.8481399999999999"/>
        <n v="4.8508800000000001"/>
        <n v="4.8615899999999996"/>
        <n v="4.87"/>
        <n v="4.8746200000000002"/>
        <n v="4.8779500000000002"/>
        <n v="4.8930400000000001"/>
        <n v="4.8942899999999998"/>
        <n v="4.91256"/>
        <n v="4.9200400000000002"/>
        <n v="4.9244500000000002"/>
        <n v="4.9346100000000002"/>
        <n v="4.9348599999999996"/>
        <n v="4.9465199999999996"/>
        <n v="4.9595900000000004"/>
        <n v="4.9602399999999998"/>
        <n v="4.9629300000000001"/>
        <n v="4.9675599999999998"/>
        <n v="4.9698799999999999"/>
        <n v="4.97"/>
        <n v="4.9705300000000001"/>
        <n v="4.97377"/>
        <n v="4.9800000000000004"/>
        <n v="4.9803899999999999"/>
        <n v="4.9843900000000003"/>
        <n v="4.9858500000000001"/>
        <n v="4.9865899999999996"/>
        <n v="4.9867499999999998"/>
        <n v="4.9884899999999996"/>
        <n v="4.9911199999999996"/>
        <n v="4.9917499999999997"/>
        <n v="4.9933300000000003"/>
        <n v="4.9936299999999996"/>
        <n v="4.9938700000000003"/>
        <n v="4.9963800000000003"/>
        <n v="5"/>
        <n v="5.0003200000000003"/>
        <n v="5.0043600000000001"/>
        <n v="5.0061400000000003"/>
        <n v="5.00746"/>
        <n v="5.0112100000000002"/>
        <n v="5.0116100000000001"/>
        <n v="5.0217400000000003"/>
        <n v="5.0301400000000003"/>
        <n v="5.0395200000000004"/>
        <n v="5.04298"/>
        <n v="5.0488999999999997"/>
        <n v="5.0506200000000003"/>
        <n v="5.0506900000000003"/>
        <n v="5.05281"/>
        <n v="5.0579400000000003"/>
        <n v="5.0623899999999997"/>
        <n v="5.0658300000000001"/>
        <n v="5.0659400000000003"/>
        <n v="5.069"/>
        <n v="5.0694900000000001"/>
        <n v="5.0788000000000002"/>
        <n v="5.0812999999999997"/>
        <n v="5.0864799999999999"/>
        <n v="5.0907200000000001"/>
        <n v="5.0956900000000003"/>
        <n v="5.0995600000000003"/>
        <n v="5.1006200000000002"/>
        <n v="5.1012199999999996"/>
        <n v="5.1043200000000004"/>
        <n v="5.1072100000000002"/>
        <n v="5.1086099999999997"/>
        <n v="5.11029"/>
        <n v="5.1157899999999996"/>
        <n v="5.1194899999999999"/>
        <n v="5.1207399999999996"/>
        <n v="5.1222500000000002"/>
        <n v="5.1300800000000004"/>
        <n v="5.1316199999999998"/>
        <n v="5.1352900000000004"/>
        <n v="5.1448400000000003"/>
        <n v="5.14771"/>
        <n v="5.1481300000000001"/>
        <n v="5.1598100000000002"/>
        <n v="5.1708299999999996"/>
        <n v="5.1785300000000003"/>
        <n v="5.1993099999999997"/>
        <n v="5.2013199999999999"/>
        <n v="5.21"/>
        <n v="5.21401"/>
        <n v="5.2258899999999997"/>
        <n v="5.2297399999999996"/>
        <n v="5.23"/>
        <n v="5.2315199999999997"/>
        <n v="5.2358700000000002"/>
        <n v="5.24"/>
        <n v="5.24207"/>
        <n v="5.2471800000000002"/>
        <n v="5.2495000000000003"/>
        <n v="5.2828099999999996"/>
        <n v="5.2952000000000004"/>
        <n v="5.31325"/>
        <n v="5.3537100000000004"/>
        <n v="5.35806"/>
        <n v="5.36"/>
        <n v="5.3726000000000003"/>
        <n v="5.3726200000000004"/>
        <n v="5.3945699999999999"/>
        <n v="5.4"/>
        <n v="5.4005200000000002"/>
        <n v="5.4019399999999997"/>
        <n v="5.4039999999999999"/>
        <n v="5.4044699999999999"/>
        <n v="5.4099899999999996"/>
        <n v="5.4136199999999999"/>
        <n v="5.4290599999999998"/>
        <n v="5.4440799999999996"/>
        <n v="5.4753499999999997"/>
        <n v="5.4792199999999998"/>
        <n v="5.51668"/>
        <n v="5.5211600000000001"/>
        <n v="5.5291199999999998"/>
        <n v="5.5652799999999996"/>
        <n v="5.5826500000000001"/>
        <n v="5.59239"/>
        <n v="5.6067600000000004"/>
        <n v="5.6277299999999997"/>
        <n v="5.7065799999999998"/>
        <n v="5.8250500000000001"/>
        <n v="5.84"/>
        <n v="5.8412800000000002"/>
        <n v="5.8599500000000004"/>
        <n v="5.8747100000000003"/>
        <n v="5.9158799999999996"/>
        <n v="6.0091400000000004"/>
        <n v="6.0148200000000003"/>
        <n v="6.0551399999999997"/>
        <n v="6.0827499999999999"/>
        <n v="6.1569099999999999"/>
        <n v="6.2473000000000001"/>
        <n v="6.2572999999999999"/>
        <n v="6.2576099999999997"/>
        <n v="6.2680400000000001"/>
        <n v="6.2721799999999996"/>
        <n v="6.2812299999999999"/>
        <n v="6.3355100000000002"/>
        <n v="6.3665099999999999"/>
        <n v="6.3711099999999998"/>
        <n v="6.4045300000000003"/>
        <n v="6.4282000000000004"/>
        <n v="6.4775900000000002"/>
        <n v="6.4963199999999999"/>
        <n v="6.5027600000000003"/>
        <n v="6.5271499999999998"/>
        <n v="6.5505699999999996"/>
        <n v="6.5972600000000003"/>
        <n v="6.6247499999999997"/>
        <n v="6.6650900000000002"/>
        <n v="6.6886599999999996"/>
        <n v="6.7117399999999998"/>
        <n v="6.7398899999999999"/>
        <n v="6.74613"/>
        <n v="6.75793"/>
        <n v="6.7619400000000001"/>
        <n v="6.8646500000000001"/>
        <n v="6.86829"/>
        <n v="6.8702300000000003"/>
        <n v="6.9480700000000004"/>
        <n v="6.9809400000000004"/>
        <n v="7"/>
        <n v="7.0026599999999997"/>
        <n v="7.04399"/>
        <n v="7.12866"/>
        <n v="7.1333299999999999"/>
        <n v="7.2482199999999999"/>
        <n v="7.3147000000000002"/>
        <n v="7.3786699999999996"/>
        <n v="7.4650999999999996"/>
        <n v="7.70174"/>
        <n v="7.7603"/>
        <n v="7.7846700000000002"/>
        <n v="7.8826000000000001"/>
        <n v="7.8927500000000004"/>
        <n v="8.0200200000000006"/>
        <n v="8.0322800000000001"/>
        <n v="8.0732099999999996"/>
        <n v="8.0757899999999996"/>
        <n v="8.1455199999999994"/>
        <n v="8.1968300000000003"/>
        <n v="8.2305899999999994"/>
        <n v="8.25"/>
        <n v="8.2681000000000004"/>
        <n v="8.3988600000000009"/>
        <n v="8.41601"/>
        <n v="8.4337400000000002"/>
        <n v="8.56"/>
        <n v="8.5602999999999998"/>
        <n v="8.5653299999999994"/>
        <n v="8.6123499999999993"/>
        <n v="8.6255600000000001"/>
        <n v="8.7007600000000007"/>
        <n v="8.7058700000000009"/>
        <n v="8.9202200000000005"/>
        <n v="8.9224499999999995"/>
        <n v="8.9316300000000002"/>
        <n v="8.9653600000000004"/>
        <n v="9.0480999999999998"/>
        <n v="9.0622500000000006"/>
        <n v="9.0928299999999993"/>
        <n v="9.12087"/>
        <n v="9.13002"/>
        <n v="9.1685199999999991"/>
        <n v="9.1807499999999997"/>
        <n v="9.1811399999999992"/>
        <n v="9.1921099999999996"/>
        <n v="9.2077799999999996"/>
        <n v="9.2439400000000003"/>
        <n v="9.3229799999999994"/>
        <n v="9.3232999999999997"/>
        <n v="9.3259000000000007"/>
        <n v="9.3425799999999999"/>
        <n v="9.3480399999999992"/>
        <n v="9.3636800000000004"/>
        <n v="9.4397400000000005"/>
        <n v="9.5214800000000004"/>
        <n v="9.5224899999999995"/>
        <n v="9.5728200000000001"/>
        <n v="9.6099499999999995"/>
        <n v="9.6382899999999996"/>
        <n v="9.6798699999999993"/>
        <n v="9.6843900000000005"/>
        <n v="9.7690999999999999"/>
        <n v="9.8016299999999994"/>
        <n v="9.8288399999999996"/>
        <n v="9.8856099999999998"/>
        <n v="9.9914299999999994"/>
        <n v="10.025700000000001"/>
        <n v="10.0345"/>
        <n v="10.0587"/>
        <n v="10.069100000000001"/>
        <n v="10.1785"/>
        <n v="10.208"/>
        <n v="10.2112"/>
        <n v="10.319800000000001"/>
        <n v="10.4152"/>
        <n v="10.481"/>
        <n v="10.5185"/>
        <n v="10.623799999999999"/>
        <n v="10.678900000000001"/>
        <n v="10.7317"/>
        <n v="10.745799999999999"/>
        <n v="10.755800000000001"/>
        <n v="10.7613"/>
        <n v="10.809699999999999"/>
        <n v="10.8893"/>
        <n v="10.8973"/>
        <n v="10.898300000000001"/>
        <n v="10.9161"/>
        <n v="11.046900000000001"/>
        <n v="11.081200000000001"/>
        <n v="11.14"/>
        <n v="11.1713"/>
        <n v="11.208"/>
        <n v="11.2163"/>
        <n v="11.2506"/>
        <n v="11.252700000000001"/>
        <n v="11.279299999999999"/>
        <n v="11.2874"/>
        <n v="11.2904"/>
        <n v="11.2989"/>
        <n v="11.3324"/>
        <n v="11.3682"/>
        <n v="11.3878"/>
        <n v="11.393599999999999"/>
        <n v="11.433199999999999"/>
        <n v="11.457100000000001"/>
        <n v="11.464700000000001"/>
        <n v="11.465400000000001"/>
        <n v="11.4801"/>
        <n v="11.5046"/>
        <n v="11.5093"/>
        <n v="11.5434"/>
        <n v="11.548500000000001"/>
        <n v="11.5762"/>
        <n v="11.5899"/>
        <n v="11.6084"/>
        <n v="11.6295"/>
        <n v="11.638"/>
        <n v="11.643000000000001"/>
        <n v="11.6511"/>
        <n v="11.671200000000001"/>
        <n v="11.6752"/>
        <n v="11.7133"/>
        <n v="11.727399999999999"/>
        <n v="11.7363"/>
        <n v="11.744300000000001"/>
        <n v="11.8109"/>
        <n v="11.827999999999999"/>
        <n v="11.849399999999999"/>
        <n v="11.926"/>
        <n v="11.926600000000001"/>
        <n v="11.928599999999999"/>
        <n v="11.9803"/>
        <n v="11.998799999999999"/>
        <n v="12.0252"/>
        <n v="12.037000000000001"/>
        <n v="12.1149"/>
        <n v="12.182399999999999"/>
        <n v="12.241300000000001"/>
        <n v="12.258699999999999"/>
        <n v="12.2721"/>
        <n v="12.279299999999999"/>
        <n v="12.282999999999999"/>
        <n v="12.2925"/>
        <n v="12.3225"/>
        <n v="12.3232"/>
        <n v="12.3337"/>
        <n v="12.366300000000001"/>
        <n v="12.491400000000001"/>
        <n v="12.5192"/>
        <n v="12.5526"/>
        <n v="12.557600000000001"/>
        <n v="12.566599999999999"/>
        <n v="12.579599999999999"/>
        <n v="12.584899999999999"/>
        <n v="12.5877"/>
        <n v="12.613899999999999"/>
        <n v="12.651400000000001"/>
        <n v="12.6944"/>
        <n v="12.7057"/>
        <n v="12.718400000000001"/>
        <n v="12.7193"/>
        <n v="12.732100000000001"/>
        <n v="12.733000000000001"/>
        <n v="12.7377"/>
        <n v="12.831099999999999"/>
        <n v="12.835900000000001"/>
        <n v="12.9146"/>
        <n v="12.952400000000001"/>
        <n v="13"/>
        <n v="13.021100000000001"/>
        <n v="13.0411"/>
        <n v="13.08"/>
        <n v="13.093500000000001"/>
        <n v="13.1325"/>
        <n v="13.149800000000001"/>
        <n v="13.2059"/>
        <n v="13.2507"/>
        <n v="13.359500000000001"/>
        <n v="13.417299999999999"/>
        <n v="13.484400000000001"/>
        <n v="13.5105"/>
        <n v="13.606400000000001"/>
        <n v="13.6448"/>
        <n v="13.672700000000001"/>
        <n v="13.7041"/>
        <n v="13.708299999999999"/>
        <n v="13.7136"/>
        <n v="13.736000000000001"/>
        <n v="13.76"/>
        <n v="13.8325"/>
        <n v="13.845800000000001"/>
        <n v="13.8584"/>
        <n v="14.0014"/>
        <n v="14.0367"/>
        <n v="14.043799999999999"/>
        <n v="14.0566"/>
        <n v="14.077500000000001"/>
        <n v="14.269399999999999"/>
        <n v="14.285"/>
        <n v="14.292199999999999"/>
        <n v="14.294700000000001"/>
        <n v="14.3"/>
        <n v="14.313700000000001"/>
        <n v="14.319699999999999"/>
        <n v="14.34"/>
        <n v="14.4156"/>
        <n v="14.434100000000001"/>
        <n v="14.4602"/>
        <n v="14.461399999999999"/>
        <n v="14.4871"/>
        <n v="14.497199999999999"/>
        <n v="14.5046"/>
        <n v="14.511900000000001"/>
        <n v="14.5123"/>
        <n v="14.5136"/>
        <n v="14.533200000000001"/>
        <n v="14.55"/>
        <n v="14.566700000000001"/>
        <n v="14.596299999999999"/>
        <n v="14.6134"/>
        <n v="14.637499999999999"/>
        <n v="14.6587"/>
        <n v="14.6989"/>
        <n v="14.700100000000001"/>
        <n v="14.7082"/>
        <n v="14.717000000000001"/>
        <n v="14.721299999999999"/>
        <n v="14.726100000000001"/>
        <n v="14.737299999999999"/>
        <n v="14.832000000000001"/>
        <n v="14.876200000000001"/>
        <n v="14.8842"/>
        <n v="14.9183"/>
        <n v="14.963200000000001"/>
        <n v="15"/>
        <n v="15.068099999999999"/>
        <n v="15.0793"/>
        <n v="15.1058"/>
        <n v="15.143599999999999"/>
        <n v="15.155900000000001"/>
        <n v="15.225899999999999"/>
        <n v="15.2409"/>
        <n v="15.2675"/>
        <n v="15.2965"/>
        <n v="15.3338"/>
        <n v="15.5848"/>
        <n v="15.691599999999999"/>
        <n v="15.6943"/>
        <n v="15.770300000000001"/>
        <n v="15.7712"/>
        <n v="15.805099999999999"/>
        <n v="15.831300000000001"/>
        <n v="15.8848"/>
        <n v="15.9458"/>
        <n v="16"/>
        <n v="16.071400000000001"/>
        <n v="16.128900000000002"/>
        <n v="16.130500000000001"/>
        <n v="16.133600000000001"/>
        <n v="16.186599999999999"/>
        <n v="16.242599999999999"/>
        <n v="16.3004"/>
        <n v="16.4696"/>
        <n v="16.510999999999999"/>
        <n v="16.5642"/>
        <n v="16.5914"/>
        <n v="16.785499999999999"/>
        <n v="16.869700000000002"/>
        <n v="16.8889"/>
        <n v="16.912700000000001"/>
        <n v="16.926100000000002"/>
        <n v="17.0197"/>
        <n v="17.098199999999999"/>
        <n v="17.118600000000001"/>
        <n v="17.178999999999998"/>
        <n v="17.265000000000001"/>
        <n v="17.318899999999999"/>
        <n v="17.5017"/>
        <n v="17.579999999999998"/>
        <n v="17.6112"/>
        <n v="17.624600000000001"/>
        <n v="17.6343"/>
        <n v="17.700500000000002"/>
        <n v="17.773399999999999"/>
        <n v="17.7849"/>
        <n v="17.9086"/>
        <n v="18.0928"/>
        <n v="18.223299999999998"/>
        <n v="18.386099999999999"/>
        <n v="18.475300000000001"/>
        <n v="18.530899999999999"/>
        <n v="18.623100000000001"/>
        <n v="18.709299999999999"/>
        <n v="18.7562"/>
        <n v="18.769400000000001"/>
        <n v="18.8489"/>
        <n v="18.97"/>
        <n v="19.004200000000001"/>
        <n v="19.094200000000001"/>
        <n v="19.164200000000001"/>
        <n v="19.420000000000002"/>
        <n v="19.4269"/>
        <n v="19.552"/>
        <n v="19.78"/>
        <n v="19.8"/>
        <n v="19.840399999999999"/>
        <n v="19.868200000000002"/>
        <n v="19.9587"/>
        <n v="19.962499999999999"/>
        <n v="19.963999999999999"/>
        <n v="20.127600000000001"/>
        <n v="20.283300000000001"/>
        <n v="20.61"/>
        <n v="20.691400000000002"/>
        <n v="21.0562"/>
        <n v="21.08"/>
        <n v="21.092400000000001"/>
        <n v="21.136199999999999"/>
        <n v="21.406700000000001"/>
        <n v="21.4072"/>
        <n v="21.67"/>
        <n v="21.744900000000001"/>
        <n v="21.843900000000001"/>
        <n v="22.136800000000001"/>
        <n v="22.448799999999999"/>
        <n v="22.5581"/>
        <n v="22.735399999999998"/>
        <n v="22.964500000000001"/>
        <n v="23.202999999999999"/>
        <n v="23.324300000000001"/>
        <n v="23.5183"/>
        <n v="24.03"/>
        <n v="24.06"/>
        <n v="24.153500000000001"/>
        <n v="25.629200000000001"/>
        <n v="26.2959"/>
        <n v="26.44"/>
        <n v="26.753"/>
        <n v="26.939299999999999"/>
        <n v="26.945"/>
        <n v="27.1616"/>
        <n v="27.4147"/>
        <n v="27.427099999999999"/>
        <n v="27.636600000000001"/>
        <n v="27.833200000000001"/>
        <n v="28.5334"/>
        <n v="28.8887"/>
        <n v="28.909300000000002"/>
        <n v="29.039000000000001"/>
        <n v="29.7592"/>
        <n v="30.042200000000001"/>
        <n v="30.753900000000002"/>
        <n v="33.489100000000001"/>
        <n v="34.047899999999998"/>
        <n v="34.8369"/>
        <n v="36.433399999999999"/>
        <n v="36.8489"/>
        <n v="40.5486"/>
      </sharedItems>
    </cacheField>
    <cacheField name="Workout Time (seconds)" numFmtId="0">
      <sharedItems containsSemiMixedTypes="0" containsString="0" containsNumber="1" containsInteger="1" minValue="1" maxValue="74449"/>
    </cacheField>
    <cacheField name="Avg Pace (min/mi)" numFmtId="43">
      <sharedItems containsSemiMixedTypes="0" containsString="0" containsNumber="1" minValue="0" maxValue="386.26900000000001"/>
    </cacheField>
    <cacheField name="Avg Speed (mi/h)" numFmtId="43">
      <sharedItems containsSemiMixedTypes="0" containsString="0" containsNumber="1" minValue="0" maxValue="306.930999999999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00">
  <r>
    <d v="2013-10-16T00:00:00"/>
    <x v="0"/>
    <s v="Bike Ride"/>
    <n v="0"/>
    <x v="0"/>
    <n v="4351"/>
    <n v="3.73705"/>
    <n v="16.055399999999999"/>
  </r>
  <r>
    <d v="2013-10-15T00:00:00"/>
    <x v="1"/>
    <s v="Bike Ride"/>
    <n v="0"/>
    <x v="1"/>
    <n v="4199"/>
    <n v="4.1508000000000003"/>
    <n v="14.455"/>
  </r>
  <r>
    <d v="2013-10-14T00:00:00"/>
    <x v="2"/>
    <s v="Bike Ride"/>
    <n v="7"/>
    <x v="2"/>
    <n v="5031"/>
    <n v="3.96509"/>
    <n v="15.132"/>
  </r>
  <r>
    <d v="2013-10-13T00:00:00"/>
    <x v="3"/>
    <s v="Bike Ride"/>
    <n v="0"/>
    <x v="3"/>
    <n v="4278"/>
    <n v="4.1705899999999998"/>
    <n v="14.3864"/>
  </r>
  <r>
    <d v="2013-10-12T00:00:00"/>
    <x v="4"/>
    <s v="Bike Ride"/>
    <n v="5"/>
    <x v="4"/>
    <n v="1909"/>
    <n v="3.8778899999999998"/>
    <n v="15.472300000000001"/>
  </r>
  <r>
    <d v="2013-10-08T00:00:00"/>
    <x v="1"/>
    <s v="Bike Ride"/>
    <n v="15"/>
    <x v="5"/>
    <n v="1615"/>
    <n v="4.2480200000000004"/>
    <n v="14.1242"/>
  </r>
  <r>
    <d v="2013-10-07T00:00:00"/>
    <x v="2"/>
    <s v="Bike Ride"/>
    <n v="16"/>
    <x v="6"/>
    <n v="2040"/>
    <n v="3.66689"/>
    <n v="16.3626"/>
  </r>
  <r>
    <d v="2013-10-03T00:00:00"/>
    <x v="5"/>
    <s v="Bike Ride"/>
    <n v="19"/>
    <x v="7"/>
    <n v="3782"/>
    <n v="4.0344499999999996"/>
    <n v="14.8719"/>
  </r>
  <r>
    <d v="2013-10-02T00:00:00"/>
    <x v="0"/>
    <s v="Bike Ride"/>
    <n v="65"/>
    <x v="8"/>
    <n v="3696"/>
    <n v="4.07829"/>
    <n v="14.712"/>
  </r>
  <r>
    <d v="2013-10-01T00:00:00"/>
    <x v="1"/>
    <s v="Bike Ride"/>
    <n v="33"/>
    <x v="9"/>
    <n v="1632"/>
    <n v="3.3217400000000001"/>
    <n v="18.062799999999999"/>
  </r>
  <r>
    <d v="2013-10-01T00:00:00"/>
    <x v="1"/>
    <s v="Bike Ride"/>
    <n v="113"/>
    <x v="10"/>
    <n v="2174"/>
    <n v="7.0843400000000001"/>
    <n v="8.4693799999999992"/>
  </r>
  <r>
    <d v="2013-09-30T00:00:00"/>
    <x v="2"/>
    <s v="Bike Ride"/>
    <n v="850"/>
    <x v="11"/>
    <n v="3563"/>
    <n v="4.0065099999999996"/>
    <n v="14.9756"/>
  </r>
  <r>
    <d v="2013-09-29T00:00:00"/>
    <x v="3"/>
    <s v="Bike Ride"/>
    <n v="67"/>
    <x v="12"/>
    <n v="3572"/>
    <n v="4.24282"/>
    <n v="14.141500000000001"/>
  </r>
  <r>
    <d v="2013-09-28T00:00:00"/>
    <x v="4"/>
    <s v="Bike Ride"/>
    <n v="175"/>
    <x v="13"/>
    <n v="5614"/>
    <n v="4.5403799999999999"/>
    <n v="13.2148"/>
  </r>
  <r>
    <d v="2013-09-27T00:00:00"/>
    <x v="6"/>
    <s v="Bike Ride"/>
    <n v="184"/>
    <x v="14"/>
    <n v="4169"/>
    <n v="4.10182"/>
    <n v="14.627700000000001"/>
  </r>
  <r>
    <d v="2013-09-26T00:00:00"/>
    <x v="5"/>
    <s v="Bike Ride"/>
    <n v="125"/>
    <x v="15"/>
    <n v="1562"/>
    <n v="7.7063199999999998"/>
    <n v="7.7858200000000002"/>
  </r>
  <r>
    <d v="2013-09-25T00:00:00"/>
    <x v="0"/>
    <s v="Bike Ride"/>
    <n v="233"/>
    <x v="16"/>
    <n v="2589"/>
    <n v="3.8976600000000001"/>
    <n v="15.393800000000001"/>
  </r>
  <r>
    <d v="2013-09-24T00:00:00"/>
    <x v="1"/>
    <s v="Bike Ride"/>
    <n v="135"/>
    <x v="17"/>
    <n v="3693"/>
    <n v="4.0318399999999999"/>
    <n v="14.881500000000001"/>
  </r>
  <r>
    <d v="2013-09-23T00:00:00"/>
    <x v="2"/>
    <s v="Bike Ride"/>
    <n v="201"/>
    <x v="18"/>
    <n v="3785"/>
    <n v="3.9387500000000002"/>
    <n v="15.2332"/>
  </r>
  <r>
    <d v="2013-09-22T00:00:00"/>
    <x v="3"/>
    <s v="Bike Ride"/>
    <n v="108"/>
    <x v="19"/>
    <n v="3402"/>
    <n v="3.5348299999999999"/>
    <n v="16.9739"/>
  </r>
  <r>
    <d v="2013-09-22T00:00:00"/>
    <x v="3"/>
    <s v="Bike Ride"/>
    <n v="191"/>
    <x v="20"/>
    <n v="982"/>
    <n v="8.29941"/>
    <n v="7.2294299999999998"/>
  </r>
  <r>
    <d v="2013-09-20T00:00:00"/>
    <x v="6"/>
    <s v="Bike Ride"/>
    <n v="179"/>
    <x v="21"/>
    <n v="3688"/>
    <n v="4.0505800000000001"/>
    <n v="14.8127"/>
  </r>
  <r>
    <d v="2013-09-19T00:00:00"/>
    <x v="5"/>
    <s v="Bike Ride"/>
    <n v="82"/>
    <x v="22"/>
    <n v="2075"/>
    <n v="3.78755"/>
    <n v="15.8414"/>
  </r>
  <r>
    <d v="2013-09-18T00:00:00"/>
    <x v="0"/>
    <s v="Bike Ride"/>
    <n v="95"/>
    <x v="23"/>
    <n v="3300"/>
    <n v="3.7415099999999999"/>
    <n v="16.036300000000001"/>
  </r>
  <r>
    <d v="2013-09-17T00:00:00"/>
    <x v="1"/>
    <s v="Bike Ride"/>
    <n v="99"/>
    <x v="24"/>
    <n v="4333"/>
    <n v="3.8968699999999998"/>
    <n v="15.397"/>
  </r>
  <r>
    <d v="2013-09-17T00:00:00"/>
    <x v="1"/>
    <s v="Bike Ride"/>
    <n v="77"/>
    <x v="25"/>
    <n v="2138"/>
    <n v="7.5350400000000004"/>
    <n v="7.9627999999999997"/>
  </r>
  <r>
    <d v="2013-09-16T00:00:00"/>
    <x v="2"/>
    <s v="Bike Ride"/>
    <n v="87"/>
    <x v="26"/>
    <n v="3422"/>
    <n v="3.6703399999999999"/>
    <n v="16.347200000000001"/>
  </r>
  <r>
    <d v="2013-09-15T00:00:00"/>
    <x v="3"/>
    <s v="Bike Ride"/>
    <n v="134"/>
    <x v="27"/>
    <n v="3516"/>
    <n v="3.9427699999999999"/>
    <n v="15.217700000000001"/>
  </r>
  <r>
    <d v="2013-09-15T00:00:00"/>
    <x v="3"/>
    <s v="Bike Ride"/>
    <n v="123"/>
    <x v="28"/>
    <n v="2227"/>
    <n v="7.6289300000000004"/>
    <n v="7.8647999999999998"/>
  </r>
  <r>
    <d v="2013-09-14T00:00:00"/>
    <x v="4"/>
    <s v="Bike Ride"/>
    <n v="188"/>
    <x v="29"/>
    <n v="2828"/>
    <n v="3.5786699999999998"/>
    <n v="16.765999999999998"/>
  </r>
  <r>
    <d v="2013-09-14T00:00:00"/>
    <x v="4"/>
    <s v="Bike Ride"/>
    <n v="136"/>
    <x v="30"/>
    <n v="5330"/>
    <n v="11.392200000000001"/>
    <n v="5.2667599999999997"/>
  </r>
  <r>
    <d v="2013-09-13T00:00:00"/>
    <x v="6"/>
    <s v="Bike Ride"/>
    <n v="146"/>
    <x v="31"/>
    <n v="3810"/>
    <n v="4.1694199999999997"/>
    <n v="14.390499999999999"/>
  </r>
  <r>
    <d v="2013-09-13T00:00:00"/>
    <x v="6"/>
    <s v="Bike Ride"/>
    <n v="331"/>
    <x v="32"/>
    <n v="2164"/>
    <n v="7.2247399999999997"/>
    <n v="8.3048000000000002"/>
  </r>
  <r>
    <d v="2013-09-11T00:00:00"/>
    <x v="0"/>
    <s v="Bike Ride"/>
    <n v="328"/>
    <x v="33"/>
    <n v="3608"/>
    <n v="4.1032400000000004"/>
    <n v="14.6226"/>
  </r>
  <r>
    <d v="2013-09-11T00:00:00"/>
    <x v="0"/>
    <s v="Bike Ride"/>
    <n v="131"/>
    <x v="34"/>
    <n v="184"/>
    <n v="8.0390599999999992"/>
    <n v="7.4635600000000002"/>
  </r>
  <r>
    <d v="2013-09-11T00:00:00"/>
    <x v="0"/>
    <s v="Bike Ride"/>
    <n v="143"/>
    <x v="35"/>
    <n v="2248"/>
    <n v="7.8229499999999996"/>
    <n v="7.66974"/>
  </r>
  <r>
    <d v="2013-09-09T00:00:00"/>
    <x v="2"/>
    <s v="Bike Ride"/>
    <n v="122"/>
    <x v="36"/>
    <n v="4228"/>
    <n v="4.4205899999999998"/>
    <n v="13.572900000000001"/>
  </r>
  <r>
    <d v="2013-09-10T00:00:00"/>
    <x v="1"/>
    <s v="Bike Ride"/>
    <n v="122"/>
    <x v="36"/>
    <n v="3579"/>
    <n v="4.00082"/>
    <n v="14.9969"/>
  </r>
  <r>
    <d v="2013-09-09T00:00:00"/>
    <x v="2"/>
    <s v="Bike Ride"/>
    <n v="122"/>
    <x v="37"/>
    <n v="881"/>
    <n v="14.4467"/>
    <n v="4.1531900000000004"/>
  </r>
  <r>
    <d v="2013-09-09T00:00:00"/>
    <x v="2"/>
    <s v="Bike Ride"/>
    <n v="125"/>
    <x v="38"/>
    <n v="2287"/>
    <n v="8.0270499999999991"/>
    <n v="7.4747300000000001"/>
  </r>
  <r>
    <d v="2013-09-08T00:00:00"/>
    <x v="3"/>
    <s v="Bike Ride"/>
    <n v="208"/>
    <x v="39"/>
    <n v="3437"/>
    <n v="3.87269"/>
    <n v="15.4931"/>
  </r>
  <r>
    <d v="2013-09-07T00:00:00"/>
    <x v="4"/>
    <s v="Bike Ride"/>
    <n v="156"/>
    <x v="40"/>
    <n v="3803"/>
    <n v="4.0180100000000003"/>
    <n v="14.9328"/>
  </r>
  <r>
    <d v="2013-09-07T00:00:00"/>
    <x v="4"/>
    <s v="Bike Ride"/>
    <n v="143"/>
    <x v="41"/>
    <n v="2013"/>
    <n v="7.20092"/>
    <n v="8.3322699999999994"/>
  </r>
  <r>
    <d v="2013-09-05T00:00:00"/>
    <x v="5"/>
    <s v="Bike Ride"/>
    <n v="144"/>
    <x v="42"/>
    <n v="2656"/>
    <n v="4.0566500000000003"/>
    <n v="14.7905"/>
  </r>
  <r>
    <d v="2013-09-05T00:00:00"/>
    <x v="5"/>
    <s v="Bike Ride"/>
    <n v="118"/>
    <x v="43"/>
    <n v="112"/>
    <n v="4.3433700000000002"/>
    <n v="13.8142"/>
  </r>
  <r>
    <d v="2013-09-04T00:00:00"/>
    <x v="0"/>
    <s v="Bike Ride"/>
    <n v="153"/>
    <x v="44"/>
    <n v="3409"/>
    <n v="3.7683300000000002"/>
    <n v="15.9222"/>
  </r>
  <r>
    <d v="2013-09-03T00:00:00"/>
    <x v="1"/>
    <s v="Bike Ride"/>
    <n v="106"/>
    <x v="45"/>
    <n v="4241"/>
    <n v="5.7014100000000001"/>
    <n v="10.5237"/>
  </r>
  <r>
    <d v="2013-09-03T00:00:00"/>
    <x v="1"/>
    <s v="Bike Ride"/>
    <n v="150"/>
    <x v="46"/>
    <n v="1253"/>
    <n v="8.6054200000000005"/>
    <n v="6.9723499999999996"/>
  </r>
  <r>
    <d v="2013-09-02T00:00:00"/>
    <x v="2"/>
    <s v="Bike Ride"/>
    <n v="454"/>
    <x v="47"/>
    <n v="4273"/>
    <n v="3.84395"/>
    <n v="15.6089"/>
  </r>
  <r>
    <d v="2013-09-01T00:00:00"/>
    <x v="3"/>
    <s v="Bike Ride"/>
    <n v="175"/>
    <x v="48"/>
    <n v="3873"/>
    <n v="3.67"/>
    <n v="16.34"/>
  </r>
  <r>
    <d v="2013-09-01T00:00:00"/>
    <x v="3"/>
    <s v="Bike Ride"/>
    <n v="524"/>
    <x v="49"/>
    <n v="2200"/>
    <n v="7.8483900000000002"/>
    <n v="7.6448799999999997"/>
  </r>
  <r>
    <d v="2013-08-31T00:00:00"/>
    <x v="4"/>
    <s v="Bike Ride"/>
    <n v="170"/>
    <x v="50"/>
    <n v="3716"/>
    <n v="4.1575899999999999"/>
    <n v="14.4315"/>
  </r>
  <r>
    <d v="2013-08-30T00:00:00"/>
    <x v="6"/>
    <s v="Bike Ride"/>
    <n v="129"/>
    <x v="51"/>
    <n v="2617"/>
    <n v="3.9213900000000002"/>
    <n v="15.300700000000001"/>
  </r>
  <r>
    <d v="2013-08-30T00:00:00"/>
    <x v="6"/>
    <s v="Bike Ride"/>
    <n v="487"/>
    <x v="52"/>
    <n v="2192"/>
    <n v="7.5100899999999999"/>
    <n v="7.9892599999999998"/>
  </r>
  <r>
    <d v="2013-08-29T00:00:00"/>
    <x v="5"/>
    <s v="Bike Ride"/>
    <n v="471"/>
    <x v="53"/>
    <n v="3972"/>
    <n v="4.2088900000000002"/>
    <n v="14.2555"/>
  </r>
  <r>
    <d v="2013-08-28T00:00:00"/>
    <x v="0"/>
    <s v="Bike Ride"/>
    <n v="508"/>
    <x v="54"/>
    <n v="3902"/>
    <n v="4.2405299999999997"/>
    <n v="14.1492"/>
  </r>
  <r>
    <d v="2013-08-27T00:00:00"/>
    <x v="1"/>
    <s v="Bike Ride"/>
    <n v="588"/>
    <x v="55"/>
    <n v="6075"/>
    <n v="5.86"/>
    <n v="10.238899999999999"/>
  </r>
  <r>
    <d v="2013-08-27T00:00:00"/>
    <x v="1"/>
    <s v="Bike Ride"/>
    <n v="492"/>
    <x v="56"/>
    <n v="2232"/>
    <n v="7.9436400000000003"/>
    <n v="7.55321"/>
  </r>
  <r>
    <d v="2013-08-26T00:00:00"/>
    <x v="2"/>
    <s v="Bike Ride"/>
    <n v="481"/>
    <x v="57"/>
    <n v="3977"/>
    <n v="5.0240200000000002"/>
    <n v="11.942600000000001"/>
  </r>
  <r>
    <d v="2013-08-25T00:00:00"/>
    <x v="3"/>
    <s v="Bike Ride"/>
    <n v="172"/>
    <x v="58"/>
    <n v="2282"/>
    <n v="5.1170299999999997"/>
    <n v="11.7255"/>
  </r>
  <r>
    <d v="2013-08-25T00:00:00"/>
    <x v="3"/>
    <s v="Bike Ride"/>
    <n v="753"/>
    <x v="59"/>
    <n v="2290"/>
    <n v="7.9493400000000003"/>
    <n v="7.5477999999999996"/>
  </r>
  <r>
    <d v="2013-08-23T00:00:00"/>
    <x v="6"/>
    <s v="Bike Ride"/>
    <n v="501"/>
    <x v="60"/>
    <n v="2247"/>
    <n v="7.8122299999999996"/>
    <n v="7.6802700000000002"/>
  </r>
  <r>
    <d v="2013-08-21T00:00:00"/>
    <x v="0"/>
    <s v="Bike Ride"/>
    <n v="496"/>
    <x v="61"/>
    <n v="3580"/>
    <n v="4.0022000000000002"/>
    <n v="14.9917"/>
  </r>
  <r>
    <d v="2013-08-20T00:00:00"/>
    <x v="1"/>
    <s v="Bike Ride"/>
    <n v="505"/>
    <x v="62"/>
    <n v="2045"/>
    <n v="4.9168099999999999"/>
    <n v="12.202999999999999"/>
  </r>
  <r>
    <d v="2013-08-20T00:00:00"/>
    <x v="1"/>
    <s v="Bike Ride"/>
    <n v="199"/>
    <x v="63"/>
    <n v="1988"/>
    <n v="7.1140299999999996"/>
    <n v="8.4340399999999995"/>
  </r>
  <r>
    <d v="2013-08-18T00:00:00"/>
    <x v="3"/>
    <s v="Bike Ride"/>
    <n v="214"/>
    <x v="64"/>
    <n v="1906"/>
    <n v="4.8283199999999997"/>
    <n v="12.4267"/>
  </r>
  <r>
    <d v="2013-08-17T00:00:00"/>
    <x v="4"/>
    <s v="Bike Ride"/>
    <n v="503"/>
    <x v="65"/>
    <n v="4810"/>
    <n v="4.0321300000000004"/>
    <n v="14.8805"/>
  </r>
  <r>
    <d v="2013-08-17T00:00:00"/>
    <x v="4"/>
    <s v="Bike Ride"/>
    <n v="321"/>
    <x v="66"/>
    <n v="2181"/>
    <n v="7.7612300000000003"/>
    <n v="7.7307300000000003"/>
  </r>
  <r>
    <d v="2013-08-15T00:00:00"/>
    <x v="5"/>
    <s v="Bike Ride"/>
    <n v="228"/>
    <x v="67"/>
    <n v="6468"/>
    <n v="3.8033000000000001"/>
    <n v="15.7758"/>
  </r>
  <r>
    <d v="2013-08-15T00:00:00"/>
    <x v="5"/>
    <s v="Bike Ride"/>
    <n v="189"/>
    <x v="68"/>
    <n v="2317"/>
    <n v="8.0083699999999993"/>
    <n v="7.4921600000000002"/>
  </r>
  <r>
    <d v="2013-08-14T00:00:00"/>
    <x v="0"/>
    <s v="Bike Ride"/>
    <n v="317"/>
    <x v="69"/>
    <n v="4241"/>
    <n v="3.6273599999999999"/>
    <n v="16.541"/>
  </r>
  <r>
    <d v="2013-08-13T00:00:00"/>
    <x v="1"/>
    <s v="Bike Ride"/>
    <n v="468"/>
    <x v="70"/>
    <n v="4014"/>
    <n v="3.8822299999999998"/>
    <n v="15.455"/>
  </r>
  <r>
    <d v="2013-08-13T00:00:00"/>
    <x v="1"/>
    <s v="Bike Ride"/>
    <n v="714"/>
    <x v="71"/>
    <n v="2182"/>
    <n v="7.7512800000000004"/>
    <n v="7.7406499999999996"/>
  </r>
  <r>
    <d v="2013-08-13T00:00:00"/>
    <x v="1"/>
    <s v="Bike Ride"/>
    <n v="484"/>
    <x v="71"/>
    <n v="4445"/>
    <n v="8.9125499999999995"/>
    <n v="6.7320799999999998"/>
  </r>
  <r>
    <d v="2013-08-12T00:00:00"/>
    <x v="2"/>
    <s v="Bike Ride"/>
    <n v="188"/>
    <x v="72"/>
    <n v="4209"/>
    <n v="10.343999999999999"/>
    <n v="5.8004699999999998"/>
  </r>
  <r>
    <d v="2013-08-12T00:00:00"/>
    <x v="2"/>
    <s v="Bike Ride"/>
    <n v="181"/>
    <x v="73"/>
    <n v="2696"/>
    <n v="4.1069599999999999"/>
    <n v="14.609400000000001"/>
  </r>
  <r>
    <d v="2013-08-11T00:00:00"/>
    <x v="3"/>
    <s v="Bike Ride"/>
    <n v="222"/>
    <x v="74"/>
    <n v="3645"/>
    <n v="4.0347400000000002"/>
    <n v="14.870900000000001"/>
  </r>
  <r>
    <d v="2013-08-11T00:00:00"/>
    <x v="3"/>
    <s v="Bike Ride"/>
    <n v="234"/>
    <x v="75"/>
    <n v="2181"/>
    <n v="7.1284700000000001"/>
    <n v="8.4169499999999999"/>
  </r>
  <r>
    <d v="2013-08-10T00:00:00"/>
    <x v="4"/>
    <s v="Bike Ride"/>
    <n v="231"/>
    <x v="76"/>
    <n v="6615"/>
    <n v="3.7136300000000002"/>
    <n v="16.156700000000001"/>
  </r>
  <r>
    <d v="2013-08-09T00:00:00"/>
    <x v="6"/>
    <s v="Bike Ride"/>
    <n v="327"/>
    <x v="77"/>
    <n v="2296"/>
    <n v="4.3764799999999999"/>
    <n v="13.7097"/>
  </r>
  <r>
    <d v="2013-08-09T00:00:00"/>
    <x v="6"/>
    <s v="Bike Ride"/>
    <n v="285"/>
    <x v="78"/>
    <n v="2287"/>
    <n v="8.1163399999999992"/>
    <n v="7.3925000000000001"/>
  </r>
  <r>
    <d v="2013-08-08T00:00:00"/>
    <x v="5"/>
    <s v="Bike Ride"/>
    <n v="208"/>
    <x v="79"/>
    <n v="3895"/>
    <n v="3.9595699999999998"/>
    <n v="15.1532"/>
  </r>
  <r>
    <d v="2013-08-08T00:00:00"/>
    <x v="5"/>
    <s v="Bike Ride"/>
    <n v="206"/>
    <x v="80"/>
    <n v="336"/>
    <n v="4.81379"/>
    <n v="12.4642"/>
  </r>
  <r>
    <d v="2013-08-07T00:00:00"/>
    <x v="0"/>
    <s v="Bike Ride"/>
    <n v="610"/>
    <x v="81"/>
    <n v="2182"/>
    <n v="5.0136900000000004"/>
    <n v="11.9672"/>
  </r>
  <r>
    <d v="2013-08-07T00:00:00"/>
    <x v="0"/>
    <s v="Bike Ride"/>
    <n v="404"/>
    <x v="82"/>
    <n v="2084"/>
    <n v="7.7774400000000004"/>
    <n v="7.71462"/>
  </r>
  <r>
    <d v="2013-08-06T00:00:00"/>
    <x v="1"/>
    <s v="Bike Ride"/>
    <n v="393"/>
    <x v="83"/>
    <n v="3852"/>
    <n v="4.20641"/>
    <n v="14.2639"/>
  </r>
  <r>
    <d v="2013-08-06T00:00:00"/>
    <x v="1"/>
    <s v="Bike Ride"/>
    <n v="331"/>
    <x v="84"/>
    <n v="2"/>
    <n v="0"/>
    <n v="0"/>
  </r>
  <r>
    <d v="2013-08-05T00:00:00"/>
    <x v="2"/>
    <s v="Bike Ride"/>
    <n v="220"/>
    <x v="85"/>
    <n v="3102"/>
    <n v="4.0895900000000003"/>
    <n v="14.6714"/>
  </r>
  <r>
    <d v="2013-08-04T00:00:00"/>
    <x v="3"/>
    <s v="Bike Ride"/>
    <n v="236"/>
    <x v="86"/>
    <n v="8360"/>
    <n v="4.0110099999999997"/>
    <n v="14.9588"/>
  </r>
  <r>
    <d v="2013-08-04T00:00:00"/>
    <x v="3"/>
    <s v="Bike Ride"/>
    <n v="511"/>
    <x v="87"/>
    <n v="2279"/>
    <n v="7.3659499999999998"/>
    <n v="8.1455900000000003"/>
  </r>
  <r>
    <d v="2013-08-03T00:00:00"/>
    <x v="4"/>
    <s v="Bike Ride"/>
    <n v="244"/>
    <x v="88"/>
    <n v="3541"/>
    <n v="4.48773"/>
    <n v="13.3698"/>
  </r>
  <r>
    <d v="2013-08-02T00:00:00"/>
    <x v="6"/>
    <s v="Bike Ride"/>
    <n v="232"/>
    <x v="89"/>
    <n v="4445"/>
    <n v="5.8599899999999998"/>
    <n v="10.238899999999999"/>
  </r>
  <r>
    <d v="2013-08-02T00:00:00"/>
    <x v="6"/>
    <s v="Bike Ride"/>
    <n v="290"/>
    <x v="90"/>
    <n v="2665"/>
    <n v="7.97445"/>
    <n v="7.5240299999999998"/>
  </r>
  <r>
    <d v="2013-08-01T00:00:00"/>
    <x v="5"/>
    <s v="Bike Ride"/>
    <n v="483"/>
    <x v="91"/>
    <n v="3817"/>
    <n v="4.2703800000000003"/>
    <n v="14.0503"/>
  </r>
  <r>
    <d v="2013-07-31T00:00:00"/>
    <x v="0"/>
    <s v="Bike Ride"/>
    <n v="518"/>
    <x v="92"/>
    <n v="3550"/>
    <n v="4.2613399999999997"/>
    <n v="14.0801"/>
  </r>
  <r>
    <d v="2013-07-31T00:00:00"/>
    <x v="0"/>
    <s v="Bike Ride"/>
    <n v="244"/>
    <x v="93"/>
    <n v="1997"/>
    <n v="6.8660300000000003"/>
    <n v="8.7386700000000008"/>
  </r>
  <r>
    <d v="2013-07-30T00:00:00"/>
    <x v="1"/>
    <s v="Bike Ride"/>
    <n v="313"/>
    <x v="94"/>
    <n v="5320"/>
    <n v="4.7099200000000003"/>
    <n v="12.739100000000001"/>
  </r>
  <r>
    <d v="2013-07-29T00:00:00"/>
    <x v="2"/>
    <s v="Bike Ride"/>
    <n v="275"/>
    <x v="95"/>
    <n v="2521"/>
    <n v="4.22166"/>
    <n v="14.212400000000001"/>
  </r>
  <r>
    <d v="2013-07-29T00:00:00"/>
    <x v="2"/>
    <s v="Bike Ride"/>
    <n v="255"/>
    <x v="96"/>
    <n v="2437"/>
    <n v="7.8516300000000001"/>
    <n v="7.6417200000000003"/>
  </r>
  <r>
    <d v="2013-07-28T00:00:00"/>
    <x v="3"/>
    <s v="Bike Ride"/>
    <n v="217"/>
    <x v="97"/>
    <n v="6196"/>
    <n v="3.78315"/>
    <n v="15.8598"/>
  </r>
  <r>
    <d v="2013-07-26T00:00:00"/>
    <x v="6"/>
    <s v="Bike Ride"/>
    <n v="254"/>
    <x v="98"/>
    <n v="4247"/>
    <n v="4.0782999999999996"/>
    <n v="14.712"/>
  </r>
  <r>
    <d v="2013-07-26T00:00:00"/>
    <x v="6"/>
    <s v="Bike Ride"/>
    <n v="324"/>
    <x v="99"/>
    <n v="2184"/>
    <n v="7.8721100000000002"/>
    <n v="7.6218500000000002"/>
  </r>
  <r>
    <d v="2013-07-25T00:00:00"/>
    <x v="5"/>
    <s v="Bike Ride"/>
    <n v="215"/>
    <x v="100"/>
    <n v="2658"/>
    <n v="3.96577"/>
    <n v="15.1295"/>
  </r>
  <r>
    <d v="2013-07-24T00:00:00"/>
    <x v="0"/>
    <s v="Bike Ride"/>
    <n v="242"/>
    <x v="101"/>
    <n v="2999"/>
    <n v="3.3208899999999999"/>
    <n v="18.067399999999999"/>
  </r>
  <r>
    <d v="2013-07-23T00:00:00"/>
    <x v="1"/>
    <s v="Bike Ride"/>
    <n v="253"/>
    <x v="102"/>
    <n v="8648"/>
    <n v="4.6916500000000001"/>
    <n v="12.7887"/>
  </r>
  <r>
    <d v="2013-07-23T00:00:00"/>
    <x v="1"/>
    <s v="Bike Ride"/>
    <n v="267"/>
    <x v="103"/>
    <n v="2201"/>
    <n v="7.6537600000000001"/>
    <n v="7.8392799999999996"/>
  </r>
  <r>
    <d v="2013-07-22T00:00:00"/>
    <x v="2"/>
    <s v="Bike Ride"/>
    <n v="384"/>
    <x v="104"/>
    <n v="3498"/>
    <n v="4.3183299999999996"/>
    <n v="13.894299999999999"/>
  </r>
  <r>
    <d v="2013-07-21T00:00:00"/>
    <x v="3"/>
    <s v="Bike Ride"/>
    <n v="213"/>
    <x v="105"/>
    <n v="1897"/>
    <n v="4.2967300000000002"/>
    <n v="13.9641"/>
  </r>
  <r>
    <d v="2013-07-21T00:00:00"/>
    <x v="3"/>
    <s v="Bike Ride"/>
    <n v="260"/>
    <x v="106"/>
    <n v="2261"/>
    <n v="7.5684899999999997"/>
    <n v="7.9276"/>
  </r>
  <r>
    <d v="2013-07-20T00:00:00"/>
    <x v="4"/>
    <s v="Bike Ride"/>
    <n v="204"/>
    <x v="107"/>
    <n v="2437"/>
    <n v="4.2969799999999996"/>
    <n v="13.9633"/>
  </r>
  <r>
    <d v="2013-07-19T00:00:00"/>
    <x v="6"/>
    <s v="Bike Ride"/>
    <n v="376"/>
    <x v="108"/>
    <n v="3730"/>
    <n v="3.9418299999999999"/>
    <n v="15.221399999999999"/>
  </r>
  <r>
    <d v="2013-07-19T00:00:00"/>
    <x v="6"/>
    <s v="Bike Ride"/>
    <n v="241"/>
    <x v="109"/>
    <n v="2493"/>
    <n v="8.1545900000000007"/>
    <n v="7.3578200000000002"/>
  </r>
  <r>
    <d v="2013-07-18T00:00:00"/>
    <x v="5"/>
    <s v="Bike Ride"/>
    <n v="220"/>
    <x v="110"/>
    <n v="3674"/>
    <n v="3.8498199999999998"/>
    <n v="15.585100000000001"/>
  </r>
  <r>
    <d v="2013-07-17T00:00:00"/>
    <x v="0"/>
    <s v="Bike Ride"/>
    <n v="248"/>
    <x v="111"/>
    <n v="3212"/>
    <n v="4.3001699999999996"/>
    <n v="13.9529"/>
  </r>
  <r>
    <d v="2013-07-17T00:00:00"/>
    <x v="0"/>
    <s v="Bike Ride"/>
    <n v="321"/>
    <x v="112"/>
    <n v="2227"/>
    <n v="7.8932399999999996"/>
    <n v="7.6014400000000002"/>
  </r>
  <r>
    <d v="2013-07-16T00:00:00"/>
    <x v="1"/>
    <s v="Bike Ride"/>
    <n v="230"/>
    <x v="113"/>
    <n v="3390"/>
    <n v="3.9919899999999999"/>
    <n v="15.030099999999999"/>
  </r>
  <r>
    <d v="2013-07-15T00:00:00"/>
    <x v="2"/>
    <s v="Bike Ride"/>
    <n v="750"/>
    <x v="114"/>
    <n v="3073"/>
    <n v="4.7713200000000002"/>
    <n v="12.575100000000001"/>
  </r>
  <r>
    <d v="2013-07-14T00:00:00"/>
    <x v="3"/>
    <s v="Bike Ride"/>
    <n v="268"/>
    <x v="115"/>
    <n v="2920"/>
    <n v="3.9220899999999999"/>
    <n v="15.298"/>
  </r>
  <r>
    <d v="2013-07-13T00:00:00"/>
    <x v="4"/>
    <s v="Bike Ride"/>
    <n v="215"/>
    <x v="116"/>
    <n v="1726"/>
    <n v="4.0854400000000002"/>
    <n v="14.686299999999999"/>
  </r>
  <r>
    <d v="2013-07-13T00:00:00"/>
    <x v="4"/>
    <s v="Bike Ride"/>
    <n v="301"/>
    <x v="117"/>
    <n v="2251"/>
    <n v="7.2385700000000002"/>
    <n v="8.2889199999999992"/>
  </r>
  <r>
    <d v="2013-07-11T00:00:00"/>
    <x v="5"/>
    <s v="Bike Ride"/>
    <n v="268"/>
    <x v="118"/>
    <n v="4734"/>
    <n v="5.5277900000000004"/>
    <n v="10.8543"/>
  </r>
  <r>
    <d v="2013-07-08T00:00:00"/>
    <x v="2"/>
    <s v="Bike Ride"/>
    <n v="244"/>
    <x v="119"/>
    <n v="22109"/>
    <n v="6.6363599999999998"/>
    <n v="9.0411000000000001"/>
  </r>
  <r>
    <d v="2013-07-07T00:00:00"/>
    <x v="3"/>
    <s v="Bike Ride"/>
    <n v="231"/>
    <x v="120"/>
    <n v="1785"/>
    <n v="3.8323800000000001"/>
    <n v="15.6561"/>
  </r>
  <r>
    <d v="2013-07-06T00:00:00"/>
    <x v="4"/>
    <s v="Bike Ride"/>
    <n v="209"/>
    <x v="121"/>
    <n v="3888"/>
    <n v="3.8599000000000001"/>
    <n v="15.5444"/>
  </r>
  <r>
    <d v="2013-07-05T00:00:00"/>
    <x v="6"/>
    <s v="Bike Ride"/>
    <n v="221"/>
    <x v="122"/>
    <n v="3478"/>
    <n v="4.1484500000000004"/>
    <n v="14.463200000000001"/>
  </r>
  <r>
    <d v="2013-07-04T00:00:00"/>
    <x v="5"/>
    <s v="Bike Ride"/>
    <n v="240"/>
    <x v="123"/>
    <n v="2024"/>
    <n v="3.7095699999999998"/>
    <n v="16.174399999999999"/>
  </r>
  <r>
    <d v="2013-06-30T00:00:00"/>
    <x v="3"/>
    <s v="Bike Ride"/>
    <n v="241"/>
    <x v="124"/>
    <n v="3202"/>
    <n v="3.6299800000000002"/>
    <n v="16.529"/>
  </r>
  <r>
    <d v="2013-06-29T00:00:00"/>
    <x v="4"/>
    <s v="Bike Ride"/>
    <n v="262"/>
    <x v="125"/>
    <n v="2305"/>
    <n v="3.7772399999999999"/>
    <n v="15.884600000000001"/>
  </r>
  <r>
    <d v="2013-06-28T00:00:00"/>
    <x v="6"/>
    <s v="Bike Ride"/>
    <n v="274"/>
    <x v="126"/>
    <n v="4318"/>
    <n v="4.0407599999999997"/>
    <n v="14.848699999999999"/>
  </r>
  <r>
    <d v="2013-06-22T00:00:00"/>
    <x v="4"/>
    <s v="Bike Ride"/>
    <n v="427"/>
    <x v="127"/>
    <n v="4155"/>
    <n v="4.8271499999999996"/>
    <n v="12.4297"/>
  </r>
  <r>
    <d v="2013-06-21T00:00:00"/>
    <x v="6"/>
    <s v="Bike Ride"/>
    <n v="427"/>
    <x v="128"/>
    <n v="3295"/>
    <n v="3.76858"/>
    <n v="15.921099999999999"/>
  </r>
  <r>
    <d v="2013-06-19T00:00:00"/>
    <x v="0"/>
    <s v="Bike Ride"/>
    <n v="268"/>
    <x v="129"/>
    <n v="9579"/>
    <n v="3.0295299999999998"/>
    <n v="19.805"/>
  </r>
  <r>
    <d v="2013-06-19T00:00:00"/>
    <x v="0"/>
    <s v="Bike Ride"/>
    <n v="238"/>
    <x v="130"/>
    <n v="1053"/>
    <n v="4.1842800000000002"/>
    <n v="14.339399999999999"/>
  </r>
  <r>
    <d v="2013-06-18T00:00:00"/>
    <x v="1"/>
    <s v="Bike Ride"/>
    <n v="165"/>
    <x v="131"/>
    <n v="2697"/>
    <n v="6.2424999999999997"/>
    <n v="9.6115399999999998"/>
  </r>
  <r>
    <d v="2013-06-18T00:00:00"/>
    <x v="1"/>
    <s v="Bike Ride"/>
    <n v="266"/>
    <x v="132"/>
    <n v="4923"/>
    <n v="4.1588799999999999"/>
    <n v="14.4269"/>
  </r>
  <r>
    <d v="2013-06-16T00:00:00"/>
    <x v="3"/>
    <s v="Bike Ride"/>
    <n v="179"/>
    <x v="133"/>
    <n v="2191"/>
    <n v="7.6132999999999997"/>
    <n v="7.8809500000000003"/>
  </r>
  <r>
    <d v="2013-06-15T00:00:00"/>
    <x v="4"/>
    <s v="Bike Ride"/>
    <n v="345"/>
    <x v="134"/>
    <n v="1072"/>
    <n v="4.00854"/>
    <n v="14.9681"/>
  </r>
  <r>
    <d v="2013-06-15T00:00:00"/>
    <x v="4"/>
    <s v="Bike Ride"/>
    <n v="172"/>
    <x v="135"/>
    <n v="2232"/>
    <n v="7.3063900000000004"/>
    <n v="8.2119900000000001"/>
  </r>
  <r>
    <d v="2013-06-14T00:00:00"/>
    <x v="6"/>
    <s v="Bike Ride"/>
    <n v="437"/>
    <x v="136"/>
    <n v="2377"/>
    <n v="4.0831400000000002"/>
    <n v="14.694599999999999"/>
  </r>
  <r>
    <d v="2013-06-14T00:00:00"/>
    <x v="6"/>
    <s v="Bike Ride"/>
    <n v="223"/>
    <x v="137"/>
    <n v="2381"/>
    <n v="8.01844"/>
    <n v="7.4827500000000002"/>
  </r>
  <r>
    <d v="2013-06-13T00:00:00"/>
    <x v="5"/>
    <s v="Bike Ride"/>
    <n v="538"/>
    <x v="138"/>
    <n v="3640"/>
    <n v="3.97113"/>
    <n v="15.1091"/>
  </r>
  <r>
    <d v="2013-06-13T00:00:00"/>
    <x v="5"/>
    <s v="Bike Ride"/>
    <n v="299"/>
    <x v="139"/>
    <n v="2380"/>
    <n v="8.2719000000000005"/>
    <n v="7.2534799999999997"/>
  </r>
  <r>
    <d v="2013-06-12T00:00:00"/>
    <x v="0"/>
    <s v="Bike Ride"/>
    <n v="299"/>
    <x v="140"/>
    <n v="2144"/>
    <n v="7.1902699999999999"/>
    <n v="8.3446099999999994"/>
  </r>
  <r>
    <d v="2013-06-11T00:00:00"/>
    <x v="1"/>
    <s v="Bike Ride"/>
    <n v="350"/>
    <x v="141"/>
    <n v="3079"/>
    <n v="3.9856600000000002"/>
    <n v="15.054"/>
  </r>
  <r>
    <d v="2013-06-11T00:00:00"/>
    <x v="1"/>
    <s v="Bike Ride"/>
    <n v="276"/>
    <x v="142"/>
    <n v="1869"/>
    <n v="3.8418299999999999"/>
    <n v="15.617599999999999"/>
  </r>
  <r>
    <d v="2013-06-11T00:00:00"/>
    <x v="1"/>
    <s v="Bike Ride"/>
    <n v="145"/>
    <x v="143"/>
    <n v="2253"/>
    <n v="7.7451400000000001"/>
    <n v="7.7467899999999998"/>
  </r>
  <r>
    <d v="2013-06-10T00:00:00"/>
    <x v="2"/>
    <s v="Bike Ride"/>
    <n v="256"/>
    <x v="144"/>
    <n v="3291"/>
    <n v="4.0373599999999996"/>
    <n v="14.8612"/>
  </r>
  <r>
    <d v="2013-06-05T00:00:00"/>
    <x v="0"/>
    <s v="Bike Ride"/>
    <n v="423"/>
    <x v="145"/>
    <n v="2817"/>
    <n v="3.9457800000000001"/>
    <n v="15.206099999999999"/>
  </r>
  <r>
    <d v="2013-06-04T00:00:00"/>
    <x v="1"/>
    <s v="Bike Ride"/>
    <n v="244"/>
    <x v="146"/>
    <n v="3672"/>
    <n v="3.9481700000000002"/>
    <n v="15.196899999999999"/>
  </r>
  <r>
    <d v="2013-06-03T00:00:00"/>
    <x v="2"/>
    <s v="Bike Ride"/>
    <n v="225"/>
    <x v="147"/>
    <n v="2853"/>
    <n v="3.9645600000000001"/>
    <n v="15.1341"/>
  </r>
  <r>
    <d v="2013-06-03T00:00:00"/>
    <x v="2"/>
    <s v="Bike Ride"/>
    <n v="259"/>
    <x v="148"/>
    <n v="2176"/>
    <n v="7.7627899999999999"/>
    <n v="7.7291800000000004"/>
  </r>
  <r>
    <d v="2013-06-02T00:00:00"/>
    <x v="3"/>
    <s v="Bike Ride"/>
    <n v="294"/>
    <x v="149"/>
    <n v="1745"/>
    <n v="3.9013399999999998"/>
    <n v="15.379300000000001"/>
  </r>
  <r>
    <d v="2013-06-01T00:00:00"/>
    <x v="4"/>
    <s v="Bike Ride"/>
    <n v="220"/>
    <x v="150"/>
    <n v="3852"/>
    <n v="4.5060799999999999"/>
    <n v="13.3154"/>
  </r>
  <r>
    <d v="2013-06-01T00:00:00"/>
    <x v="4"/>
    <s v="Bike Ride"/>
    <n v="449"/>
    <x v="151"/>
    <n v="1831"/>
    <n v="6.53186"/>
    <n v="9.1857500000000005"/>
  </r>
  <r>
    <d v="2013-05-31T00:00:00"/>
    <x v="6"/>
    <s v="Bike Ride"/>
    <n v="0"/>
    <x v="152"/>
    <n v="3609"/>
    <n v="3.7054499999999999"/>
    <n v="16.192399999999999"/>
  </r>
  <r>
    <d v="2013-05-30T00:00:00"/>
    <x v="5"/>
    <s v="Bike Ride"/>
    <n v="327"/>
    <x v="153"/>
    <n v="3927"/>
    <n v="3.81128"/>
    <n v="15.742699999999999"/>
  </r>
  <r>
    <d v="2013-05-29T00:00:00"/>
    <x v="0"/>
    <s v="Bike Ride"/>
    <n v="257"/>
    <x v="154"/>
    <n v="3194"/>
    <n v="4.0528300000000002"/>
    <n v="14.804500000000001"/>
  </r>
  <r>
    <d v="2013-05-28T00:00:00"/>
    <x v="1"/>
    <s v="Bike Ride"/>
    <n v="558"/>
    <x v="155"/>
    <n v="4280"/>
    <n v="3.9247899999999998"/>
    <n v="15.2874"/>
  </r>
  <r>
    <d v="2013-05-27T00:00:00"/>
    <x v="2"/>
    <s v="Bike Ride"/>
    <n v="686"/>
    <x v="156"/>
    <n v="2817"/>
    <n v="4.1494900000000001"/>
    <n v="14.4596"/>
  </r>
  <r>
    <d v="2013-05-27T00:00:00"/>
    <x v="2"/>
    <s v="Bike Ride"/>
    <n v="496"/>
    <x v="157"/>
    <n v="2442"/>
    <n v="8.7668400000000002"/>
    <n v="6.8439699999999997"/>
  </r>
  <r>
    <d v="2013-05-26T00:00:00"/>
    <x v="3"/>
    <s v="Bike Ride"/>
    <n v="243"/>
    <x v="158"/>
    <n v="777"/>
    <n v="8.0637100000000004"/>
    <n v="7.4407399999999999"/>
  </r>
  <r>
    <d v="2013-05-25T00:00:00"/>
    <x v="4"/>
    <s v="Bike Ride"/>
    <n v="224"/>
    <x v="159"/>
    <n v="3596"/>
    <n v="5.2883699999999996"/>
    <n v="11.345599999999999"/>
  </r>
  <r>
    <d v="2013-05-25T00:00:00"/>
    <x v="4"/>
    <s v="Bike Ride"/>
    <n v="475"/>
    <x v="160"/>
    <n v="2025"/>
    <n v="6.74404"/>
    <n v="8.8967500000000008"/>
  </r>
  <r>
    <d v="2013-05-24T00:00:00"/>
    <x v="6"/>
    <s v="Bike Ride"/>
    <n v="303"/>
    <x v="161"/>
    <n v="3584"/>
    <n v="4.0584600000000002"/>
    <n v="14.783899999999999"/>
  </r>
  <r>
    <d v="2013-05-21T00:00:00"/>
    <x v="1"/>
    <s v="Bike Ride"/>
    <n v="189"/>
    <x v="162"/>
    <n v="6346"/>
    <n v="4.4000000000000004"/>
    <n v="13.63"/>
  </r>
  <r>
    <d v="2013-05-20T00:00:00"/>
    <x v="2"/>
    <s v="Bike Ride"/>
    <n v="230"/>
    <x v="163"/>
    <n v="4296"/>
    <n v="4.0624900000000004"/>
    <n v="14.769299999999999"/>
  </r>
  <r>
    <d v="2013-05-19T00:00:00"/>
    <x v="3"/>
    <s v="Bike Ride"/>
    <n v="228"/>
    <x v="164"/>
    <n v="2147"/>
    <n v="8.0487900000000003"/>
    <n v="7.4545399999999997"/>
  </r>
  <r>
    <d v="2013-05-19T00:00:00"/>
    <x v="3"/>
    <s v="Bike Ride"/>
    <n v="228"/>
    <x v="164"/>
    <n v="2569"/>
    <n v="4.3675699999999997"/>
    <n v="13.7376"/>
  </r>
  <r>
    <d v="2013-05-18T00:00:00"/>
    <x v="4"/>
    <s v="Bike Ride"/>
    <n v="228"/>
    <x v="164"/>
    <n v="2039"/>
    <n v="7.1306399999999996"/>
    <n v="8.4143899999999991"/>
  </r>
  <r>
    <d v="2013-05-18T00:00:00"/>
    <x v="4"/>
    <s v="Bike Ride"/>
    <n v="297"/>
    <x v="165"/>
    <n v="2148"/>
    <n v="7.9598100000000001"/>
    <n v="7.5378699999999998"/>
  </r>
  <r>
    <d v="2013-05-17T00:00:00"/>
    <x v="6"/>
    <s v="Bike Ride"/>
    <n v="299"/>
    <x v="166"/>
    <n v="3570"/>
    <n v="3.8124500000000001"/>
    <n v="15.7379"/>
  </r>
  <r>
    <d v="2013-05-17T00:00:00"/>
    <x v="6"/>
    <s v="Bike Ride"/>
    <n v="286"/>
    <x v="167"/>
    <n v="3570"/>
    <n v="3.93912"/>
    <n v="15.2318"/>
  </r>
  <r>
    <d v="2013-05-16T00:00:00"/>
    <x v="5"/>
    <s v="Bike Ride"/>
    <n v="273"/>
    <x v="168"/>
    <n v="3830"/>
    <n v="3.8081499999999999"/>
    <n v="15.755699999999999"/>
  </r>
  <r>
    <d v="2013-05-16T00:00:00"/>
    <x v="5"/>
    <s v="Bike Ride"/>
    <n v="248"/>
    <x v="169"/>
    <n v="3830"/>
    <n v="3.95764"/>
    <n v="15.160600000000001"/>
  </r>
  <r>
    <d v="2013-05-15T00:00:00"/>
    <x v="0"/>
    <s v="Bike Ride"/>
    <n v="376"/>
    <x v="170"/>
    <n v="2939"/>
    <n v="4.0052399999999997"/>
    <n v="14.980399999999999"/>
  </r>
  <r>
    <d v="2013-05-15T00:00:00"/>
    <x v="0"/>
    <s v="Bike Ride"/>
    <n v="303"/>
    <x v="171"/>
    <n v="2939"/>
    <n v="4.13443"/>
    <n v="14.5123"/>
  </r>
  <r>
    <d v="2013-05-14T00:00:00"/>
    <x v="1"/>
    <s v="Bike Ride"/>
    <n v="285"/>
    <x v="172"/>
    <n v="3204"/>
    <n v="4.2660900000000002"/>
    <n v="14.064399999999999"/>
  </r>
  <r>
    <d v="2013-05-13T00:00:00"/>
    <x v="2"/>
    <s v="Bike Ride"/>
    <n v="271"/>
    <x v="173"/>
    <n v="3654"/>
    <n v="3.9712900000000002"/>
    <n v="15.1084"/>
  </r>
  <r>
    <d v="2013-05-12T00:00:00"/>
    <x v="3"/>
    <s v="Bike Ride"/>
    <n v="468"/>
    <x v="174"/>
    <n v="2978"/>
    <n v="4.1605499999999997"/>
    <n v="14.421200000000001"/>
  </r>
  <r>
    <d v="2013-05-12T00:00:00"/>
    <x v="3"/>
    <s v="Bike Ride"/>
    <n v="345"/>
    <x v="175"/>
    <n v="1951"/>
    <n v="8.7344399999999993"/>
    <n v="6.8693600000000004"/>
  </r>
  <r>
    <d v="2013-05-11T00:00:00"/>
    <x v="4"/>
    <s v="Bike Ride"/>
    <n v="306"/>
    <x v="176"/>
    <n v="1924"/>
    <n v="3.9367000000000001"/>
    <n v="15.241199999999999"/>
  </r>
  <r>
    <d v="2013-05-11T00:00:00"/>
    <x v="4"/>
    <s v="Bike Ride"/>
    <n v="254"/>
    <x v="177"/>
    <n v="1592"/>
    <n v="8.3697099999999995"/>
    <n v="7.1687099999999999"/>
  </r>
  <r>
    <d v="2013-05-10T00:00:00"/>
    <x v="6"/>
    <s v="Bike Ride"/>
    <n v="292"/>
    <x v="178"/>
    <n v="3825"/>
    <n v="3.9974699999999999"/>
    <n v="15.009499999999999"/>
  </r>
  <r>
    <d v="2013-05-08T00:00:00"/>
    <x v="0"/>
    <s v="Bike Ride"/>
    <n v="363"/>
    <x v="179"/>
    <n v="2403"/>
    <n v="4.2834300000000001"/>
    <n v="14.0075"/>
  </r>
  <r>
    <d v="2013-05-05T00:00:00"/>
    <x v="3"/>
    <s v="Bike Ride"/>
    <n v="227"/>
    <x v="180"/>
    <n v="1473"/>
    <n v="4.8420199999999998"/>
    <n v="12.391500000000001"/>
  </r>
  <r>
    <d v="2013-05-06T00:00:00"/>
    <x v="2"/>
    <s v="Bike Ride"/>
    <n v="227"/>
    <x v="180"/>
    <n v="1912"/>
    <n v="4.5506500000000001"/>
    <n v="13.184900000000001"/>
  </r>
  <r>
    <d v="2013-05-05T00:00:00"/>
    <x v="3"/>
    <s v="Bike Ride"/>
    <n v="209"/>
    <x v="181"/>
    <n v="2142"/>
    <n v="7.5674799999999998"/>
    <n v="7.9286599999999998"/>
  </r>
  <r>
    <d v="2013-05-03T00:00:00"/>
    <x v="6"/>
    <s v="Bike Ride"/>
    <n v="305"/>
    <x v="182"/>
    <n v="3735"/>
    <n v="4.2348100000000004"/>
    <n v="14.1683"/>
  </r>
  <r>
    <d v="2013-05-02T00:00:00"/>
    <x v="5"/>
    <s v="Bike Ride"/>
    <n v="227"/>
    <x v="183"/>
    <n v="3916"/>
    <n v="4.1384400000000001"/>
    <n v="14.498200000000001"/>
  </r>
  <r>
    <d v="2013-05-01T00:00:00"/>
    <x v="0"/>
    <s v="Bike Ride"/>
    <n v="233"/>
    <x v="184"/>
    <n v="3802"/>
    <n v="4.6241000000000003"/>
    <n v="12.9755"/>
  </r>
  <r>
    <d v="2013-04-30T00:00:00"/>
    <x v="1"/>
    <s v="Bike Ride"/>
    <n v="282"/>
    <x v="185"/>
    <n v="3103"/>
    <n v="3.9652799999999999"/>
    <n v="15.1313"/>
  </r>
  <r>
    <d v="2013-04-30T00:00:00"/>
    <x v="1"/>
    <s v="Bike Ride"/>
    <n v="234"/>
    <x v="186"/>
    <n v="1797"/>
    <n v="6.7045399999999997"/>
    <n v="8.9491599999999991"/>
  </r>
  <r>
    <d v="2013-04-29T00:00:00"/>
    <x v="2"/>
    <s v="Bike Ride"/>
    <n v="499"/>
    <x v="187"/>
    <n v="3270"/>
    <n v="4.1267500000000004"/>
    <n v="14.539300000000001"/>
  </r>
  <r>
    <d v="2013-04-29T00:00:00"/>
    <x v="2"/>
    <s v="Bike Ride"/>
    <n v="259"/>
    <x v="188"/>
    <n v="1378"/>
    <n v="4.9551699999999999"/>
    <n v="12.108599999999999"/>
  </r>
  <r>
    <d v="2013-04-28T00:00:00"/>
    <x v="3"/>
    <s v="Bike Ride"/>
    <n v="285"/>
    <x v="189"/>
    <n v="5626"/>
    <n v="5.5444000000000004"/>
    <n v="10.8217"/>
  </r>
  <r>
    <d v="2013-04-27T00:00:00"/>
    <x v="4"/>
    <s v="Bike Ride"/>
    <n v="287"/>
    <x v="190"/>
    <n v="2982"/>
    <n v="17.1815"/>
    <n v="3.49213"/>
  </r>
  <r>
    <d v="2013-04-26T00:00:00"/>
    <x v="6"/>
    <s v="Bike Ride"/>
    <n v="262"/>
    <x v="191"/>
    <n v="10126"/>
    <n v="6.06325"/>
    <n v="9.8956900000000001"/>
  </r>
  <r>
    <d v="2013-04-25T00:00:00"/>
    <x v="5"/>
    <s v="Bike Ride"/>
    <n v="234"/>
    <x v="192"/>
    <n v="3727"/>
    <n v="4.1223900000000002"/>
    <n v="14.5547"/>
  </r>
  <r>
    <d v="2013-04-24T00:00:00"/>
    <x v="0"/>
    <s v="Bike Ride"/>
    <n v="373"/>
    <x v="193"/>
    <n v="3156"/>
    <n v="4.5058299999999996"/>
    <n v="13.3161"/>
  </r>
  <r>
    <d v="2013-04-23T00:00:00"/>
    <x v="1"/>
    <s v="Bike Ride"/>
    <n v="285"/>
    <x v="194"/>
    <n v="3295"/>
    <n v="4.5844899999999997"/>
    <n v="13.0876"/>
  </r>
  <r>
    <d v="2013-04-22T00:00:00"/>
    <x v="2"/>
    <s v="Bike Ride"/>
    <n v="286"/>
    <x v="195"/>
    <n v="3512"/>
    <n v="5.1057899999999998"/>
    <n v="11.7514"/>
  </r>
  <r>
    <d v="2013-04-21T00:00:00"/>
    <x v="3"/>
    <s v="Bike Ride"/>
    <n v="227"/>
    <x v="196"/>
    <n v="3288"/>
    <n v="4.5571099999999998"/>
    <n v="13.1662"/>
  </r>
  <r>
    <d v="2013-04-17T00:00:00"/>
    <x v="0"/>
    <s v="Bike Ride"/>
    <n v="228"/>
    <x v="196"/>
    <n v="2755"/>
    <n v="5.1071499999999999"/>
    <n v="11.748200000000001"/>
  </r>
  <r>
    <d v="2013-04-18T00:00:00"/>
    <x v="5"/>
    <s v="Bike Ride"/>
    <n v="228"/>
    <x v="196"/>
    <n v="3672"/>
    <n v="4.8165399999999998"/>
    <n v="12.457100000000001"/>
  </r>
  <r>
    <d v="2013-04-19T00:00:00"/>
    <x v="6"/>
    <s v="Bike Ride"/>
    <n v="228"/>
    <x v="196"/>
    <n v="3529"/>
    <n v="4.6191700000000004"/>
    <n v="12.9894"/>
  </r>
  <r>
    <d v="2013-04-20T00:00:00"/>
    <x v="4"/>
    <s v="Bike Ride"/>
    <n v="228"/>
    <x v="196"/>
    <n v="3503"/>
    <n v="5.0916100000000002"/>
    <n v="11.7841"/>
  </r>
  <r>
    <d v="2013-04-16T00:00:00"/>
    <x v="1"/>
    <s v="Bike Ride"/>
    <n v="435"/>
    <x v="197"/>
    <n v="2778"/>
    <n v="4.95662"/>
    <n v="12.105"/>
  </r>
  <r>
    <d v="2013-04-15T00:00:00"/>
    <x v="2"/>
    <s v="Bike Ride"/>
    <n v="229"/>
    <x v="198"/>
    <n v="4723"/>
    <n v="6.0956000000000001"/>
    <n v="9.8431700000000006"/>
  </r>
  <r>
    <d v="2013-04-15T00:00:00"/>
    <x v="2"/>
    <s v="Bike Ride"/>
    <n v="506"/>
    <x v="199"/>
    <n v="2106"/>
    <n v="7.3209999999999997"/>
    <n v="8.1956000000000007"/>
  </r>
  <r>
    <d v="2013-04-13T00:00:00"/>
    <x v="4"/>
    <s v="Bike Ride"/>
    <n v="228"/>
    <x v="200"/>
    <n v="3747"/>
    <n v="6.5114599999999996"/>
    <n v="9.2145299999999999"/>
  </r>
  <r>
    <d v="2013-04-13T00:00:00"/>
    <x v="4"/>
    <s v="Bike Ride"/>
    <n v="352"/>
    <x v="201"/>
    <n v="2023"/>
    <n v="6.9667300000000001"/>
    <n v="8.6123600000000007"/>
  </r>
  <r>
    <d v="2013-04-12T00:00:00"/>
    <x v="6"/>
    <s v="Bike Ride"/>
    <n v="262"/>
    <x v="202"/>
    <n v="3520"/>
    <n v="4.6685100000000004"/>
    <n v="12.8521"/>
  </r>
  <r>
    <d v="2013-04-11T00:00:00"/>
    <x v="5"/>
    <s v="Bike Ride"/>
    <n v="329"/>
    <x v="203"/>
    <n v="3342"/>
    <n v="4.7102000000000004"/>
    <n v="12.738300000000001"/>
  </r>
  <r>
    <d v="2013-04-10T00:00:00"/>
    <x v="0"/>
    <s v="Bike Ride"/>
    <n v="288"/>
    <x v="204"/>
    <n v="6552"/>
    <n v="5.0220500000000001"/>
    <n v="11.9473"/>
  </r>
  <r>
    <d v="2013-04-08T00:00:00"/>
    <x v="2"/>
    <s v="Bike Ride"/>
    <n v="477"/>
    <x v="205"/>
    <n v="3074"/>
    <n v="3.7231399999999999"/>
    <n v="16.115400000000001"/>
  </r>
  <r>
    <d v="2013-04-07T00:00:00"/>
    <x v="3"/>
    <s v="Bike Ride"/>
    <n v="374"/>
    <x v="206"/>
    <n v="2405"/>
    <n v="8.4651499999999995"/>
    <n v="7.0878899999999998"/>
  </r>
  <r>
    <d v="2013-04-06T00:00:00"/>
    <x v="4"/>
    <s v="Bike Ride"/>
    <n v="290"/>
    <x v="207"/>
    <n v="6327"/>
    <n v="3.9414899999999999"/>
    <n v="15.2227"/>
  </r>
  <r>
    <d v="2013-04-06T00:00:00"/>
    <x v="4"/>
    <s v="Bike Ride"/>
    <n v="239"/>
    <x v="208"/>
    <n v="2135"/>
    <n v="7.7812900000000003"/>
    <n v="7.7107999999999999"/>
  </r>
  <r>
    <d v="2013-04-04T00:00:00"/>
    <x v="5"/>
    <s v="Bike Ride"/>
    <n v="294"/>
    <x v="209"/>
    <n v="4544"/>
    <n v="8.8481199999999998"/>
    <n v="6.7811000000000003"/>
  </r>
  <r>
    <d v="2013-03-31T00:00:00"/>
    <x v="3"/>
    <s v="Bike Ride"/>
    <n v="268"/>
    <x v="210"/>
    <n v="5882"/>
    <n v="7.1701600000000001"/>
    <n v="8.3680099999999999"/>
  </r>
  <r>
    <d v="2013-03-30T00:00:00"/>
    <x v="4"/>
    <s v="Bike Ride"/>
    <n v="236"/>
    <x v="211"/>
    <n v="11695"/>
    <n v="5.7248799999999997"/>
    <n v="10.480600000000001"/>
  </r>
  <r>
    <d v="2013-03-29T00:00:00"/>
    <x v="6"/>
    <s v="Bike Ride"/>
    <n v="277"/>
    <x v="212"/>
    <n v="2313"/>
    <n v="4.2600499999999997"/>
    <n v="14.084300000000001"/>
  </r>
  <r>
    <d v="2013-03-28T00:00:00"/>
    <x v="5"/>
    <s v="Bike Ride"/>
    <n v="285"/>
    <x v="213"/>
    <n v="3453"/>
    <n v="3.3820700000000001"/>
    <n v="17.740600000000001"/>
  </r>
  <r>
    <d v="2013-03-26T00:00:00"/>
    <x v="1"/>
    <s v="Bike Ride"/>
    <n v="393"/>
    <x v="214"/>
    <n v="3033"/>
    <n v="4.1488399999999999"/>
    <n v="14.4619"/>
  </r>
  <r>
    <d v="2013-03-26T00:00:00"/>
    <x v="1"/>
    <s v="Bike Ride"/>
    <n v="288"/>
    <x v="215"/>
    <n v="1224"/>
    <n v="6.7400399999999996"/>
    <n v="8.9020200000000003"/>
  </r>
  <r>
    <d v="2013-03-25T00:00:00"/>
    <x v="2"/>
    <s v="Bike Ride"/>
    <n v="276"/>
    <x v="216"/>
    <n v="3496"/>
    <n v="4.7441800000000001"/>
    <n v="12.6471"/>
  </r>
  <r>
    <d v="2013-03-24T00:00:00"/>
    <x v="3"/>
    <s v="Bike Ride"/>
    <n v="362"/>
    <x v="217"/>
    <n v="3324"/>
    <n v="4.8150899999999996"/>
    <n v="12.460800000000001"/>
  </r>
  <r>
    <d v="2013-03-24T00:00:00"/>
    <x v="3"/>
    <s v="Bike Ride"/>
    <n v="364"/>
    <x v="218"/>
    <n v="2491"/>
    <n v="9.0995600000000003"/>
    <n v="6.5937200000000002"/>
  </r>
  <r>
    <d v="2013-03-23T00:00:00"/>
    <x v="4"/>
    <s v="Bike Ride"/>
    <n v="421"/>
    <x v="219"/>
    <n v="2066"/>
    <n v="5.0941599999999996"/>
    <n v="11.7782"/>
  </r>
  <r>
    <d v="2013-03-23T00:00:00"/>
    <x v="4"/>
    <s v="Bike Ride"/>
    <n v="269"/>
    <x v="220"/>
    <n v="2329"/>
    <n v="7.5868399999999996"/>
    <n v="7.9084300000000001"/>
  </r>
  <r>
    <d v="2013-03-22T00:00:00"/>
    <x v="6"/>
    <s v="Bike Ride"/>
    <n v="434"/>
    <x v="221"/>
    <n v="2931"/>
    <n v="4.5989699999999996"/>
    <n v="13.0464"/>
  </r>
  <r>
    <d v="2013-03-21T00:00:00"/>
    <x v="5"/>
    <s v="Bike Ride"/>
    <n v="521"/>
    <x v="222"/>
    <n v="3074"/>
    <n v="4.4484000000000004"/>
    <n v="13.488"/>
  </r>
  <r>
    <d v="2013-03-20T00:00:00"/>
    <x v="0"/>
    <s v="Bike Ride"/>
    <n v="272"/>
    <x v="223"/>
    <n v="3028"/>
    <n v="4.41343"/>
    <n v="13.594900000000001"/>
  </r>
  <r>
    <d v="2013-03-19T00:00:00"/>
    <x v="1"/>
    <s v="Bike Ride"/>
    <n v="294"/>
    <x v="224"/>
    <n v="3517"/>
    <n v="5.0499000000000001"/>
    <n v="11.881399999999999"/>
  </r>
  <r>
    <d v="2013-03-19T00:00:00"/>
    <x v="1"/>
    <s v="Bike Ride"/>
    <n v="395"/>
    <x v="225"/>
    <n v="2385"/>
    <n v="8.1201799999999995"/>
    <n v="7.3890000000000002"/>
  </r>
  <r>
    <d v="2013-03-18T00:00:00"/>
    <x v="2"/>
    <s v="Bike Ride"/>
    <n v="308"/>
    <x v="226"/>
    <n v="2968"/>
    <n v="4.3418799999999997"/>
    <n v="13.818899999999999"/>
  </r>
  <r>
    <d v="2013-03-17T00:00:00"/>
    <x v="3"/>
    <s v="Bike Ride"/>
    <n v="239"/>
    <x v="227"/>
    <n v="2227"/>
    <n v="7.8997200000000003"/>
    <n v="7.5952099999999998"/>
  </r>
  <r>
    <d v="2013-03-16T00:00:00"/>
    <x v="4"/>
    <s v="Bike Ride"/>
    <n v="255"/>
    <x v="228"/>
    <n v="3169"/>
    <n v="4.1432500000000001"/>
    <n v="14.481400000000001"/>
  </r>
  <r>
    <d v="2013-03-15T00:00:00"/>
    <x v="6"/>
    <s v="Bike Ride"/>
    <n v="270"/>
    <x v="229"/>
    <n v="2835"/>
    <n v="3.8354599999999999"/>
    <n v="15.6435"/>
  </r>
  <r>
    <d v="2013-03-12T00:00:00"/>
    <x v="1"/>
    <s v="Bike Ride"/>
    <n v="265"/>
    <x v="230"/>
    <n v="4516"/>
    <n v="4.79664"/>
    <n v="12.508800000000001"/>
  </r>
  <r>
    <d v="2013-03-11T00:00:00"/>
    <x v="2"/>
    <s v="Bike Ride"/>
    <n v="231"/>
    <x v="231"/>
    <n v="3309"/>
    <n v="3.8645200000000002"/>
    <n v="15.5259"/>
  </r>
  <r>
    <d v="2013-03-11T00:00:00"/>
    <x v="2"/>
    <s v="Bike Ride"/>
    <n v="252"/>
    <x v="232"/>
    <n v="610"/>
    <n v="6.8867099999999999"/>
    <n v="8.7124299999999995"/>
  </r>
  <r>
    <d v="2013-03-10T00:00:00"/>
    <x v="3"/>
    <s v="Bike Ride"/>
    <n v="477"/>
    <x v="233"/>
    <n v="2188"/>
    <n v="4.2267799999999998"/>
    <n v="14.1952"/>
  </r>
  <r>
    <d v="2013-03-10T00:00:00"/>
    <x v="3"/>
    <s v="Bike Ride"/>
    <n v="545"/>
    <x v="234"/>
    <n v="2496"/>
    <n v="8.3828499999999995"/>
    <n v="7.15747"/>
  </r>
  <r>
    <d v="2013-03-09T00:00:00"/>
    <x v="4"/>
    <s v="Bike Ride"/>
    <n v="449"/>
    <x v="235"/>
    <n v="4409"/>
    <n v="9.3107600000000001"/>
    <n v="6.4441600000000001"/>
  </r>
  <r>
    <d v="2013-03-09T00:00:00"/>
    <x v="4"/>
    <s v="Bike Ride"/>
    <n v="260"/>
    <x v="236"/>
    <n v="2160"/>
    <n v="7.2377700000000003"/>
    <n v="8.2898499999999995"/>
  </r>
  <r>
    <d v="2013-03-08T00:00:00"/>
    <x v="6"/>
    <s v="Bike Ride"/>
    <n v="288"/>
    <x v="237"/>
    <n v="3313"/>
    <n v="4.4963100000000003"/>
    <n v="13.3443"/>
  </r>
  <r>
    <d v="2013-03-07T00:00:00"/>
    <x v="5"/>
    <s v="Bike Ride"/>
    <n v="478"/>
    <x v="238"/>
    <n v="1874"/>
    <n v="4.0125200000000003"/>
    <n v="14.953200000000001"/>
  </r>
  <r>
    <d v="2013-03-07T00:00:00"/>
    <x v="5"/>
    <s v="Bike Ride"/>
    <n v="444"/>
    <x v="239"/>
    <n v="2203"/>
    <n v="7.3480800000000004"/>
    <n v="8.1654"/>
  </r>
  <r>
    <d v="2013-03-06T00:00:00"/>
    <x v="0"/>
    <s v="Bike Ride"/>
    <n v="262"/>
    <x v="240"/>
    <n v="2905"/>
    <n v="4.2584"/>
    <n v="14.0898"/>
  </r>
  <r>
    <d v="2013-03-05T00:00:00"/>
    <x v="1"/>
    <s v="Bike Ride"/>
    <n v="293"/>
    <x v="241"/>
    <n v="2849"/>
    <n v="4.2198200000000003"/>
    <n v="14.2186"/>
  </r>
  <r>
    <d v="2013-03-04T00:00:00"/>
    <x v="2"/>
    <s v="Bike Ride"/>
    <n v="377"/>
    <x v="242"/>
    <n v="2303"/>
    <n v="3.8930699999999998"/>
    <n v="15.412000000000001"/>
  </r>
  <r>
    <d v="2013-03-04T00:00:00"/>
    <x v="2"/>
    <s v="Bike Ride"/>
    <n v="313"/>
    <x v="243"/>
    <n v="619"/>
    <n v="9.0640999999999998"/>
    <n v="6.6195199999999996"/>
  </r>
  <r>
    <d v="2013-03-03T00:00:00"/>
    <x v="3"/>
    <s v="Bike Ride"/>
    <n v="475"/>
    <x v="244"/>
    <n v="2464"/>
    <n v="8.5340600000000002"/>
    <n v="7.0306499999999996"/>
  </r>
  <r>
    <d v="2013-03-02T00:00:00"/>
    <x v="4"/>
    <s v="Bike Ride"/>
    <n v="690"/>
    <x v="245"/>
    <n v="1942"/>
    <n v="5.6706500000000002"/>
    <n v="10.5808"/>
  </r>
  <r>
    <d v="2013-03-02T00:00:00"/>
    <x v="4"/>
    <s v="Bike Ride"/>
    <n v="651"/>
    <x v="246"/>
    <n v="2609"/>
    <n v="8.5831599999999995"/>
    <n v="6.9904299999999999"/>
  </r>
  <r>
    <d v="2013-03-01T00:00:00"/>
    <x v="6"/>
    <s v="Bike Ride"/>
    <n v="342"/>
    <x v="247"/>
    <n v="3166"/>
    <n v="4.1946399999999997"/>
    <n v="14.304"/>
  </r>
  <r>
    <d v="2013-03-01T00:00:00"/>
    <x v="6"/>
    <s v="Bike Ride"/>
    <n v="507"/>
    <x v="248"/>
    <n v="2335"/>
    <n v="8.1980900000000005"/>
    <n v="7.3187800000000003"/>
  </r>
  <r>
    <d v="2013-02-28T00:00:00"/>
    <x v="5"/>
    <s v="Bike Ride"/>
    <n v="268"/>
    <x v="249"/>
    <n v="2590"/>
    <n v="4.7015799999999999"/>
    <n v="12.761699999999999"/>
  </r>
  <r>
    <d v="2013-02-28T00:00:00"/>
    <x v="5"/>
    <s v="Bike Ride"/>
    <n v="303"/>
    <x v="250"/>
    <n v="1435"/>
    <n v="8.4582599999999992"/>
    <n v="7.0936599999999999"/>
  </r>
  <r>
    <d v="2013-02-27T00:00:00"/>
    <x v="0"/>
    <s v="Bike Ride"/>
    <n v="1449"/>
    <x v="251"/>
    <n v="3026"/>
    <n v="10.6525"/>
    <n v="5.6324899999999998"/>
  </r>
  <r>
    <d v="2013-02-27T00:00:00"/>
    <x v="0"/>
    <s v="Bike Ride"/>
    <n v="519"/>
    <x v="252"/>
    <n v="1528"/>
    <n v="4.6128600000000004"/>
    <n v="13.007099999999999"/>
  </r>
  <r>
    <d v="2013-02-26T00:00:00"/>
    <x v="1"/>
    <s v="Bike Ride"/>
    <n v="268"/>
    <x v="253"/>
    <n v="782"/>
    <n v="5.6466599999999998"/>
    <n v="10.6258"/>
  </r>
  <r>
    <d v="2013-02-25T00:00:00"/>
    <x v="2"/>
    <s v="Bike Ride"/>
    <n v="448"/>
    <x v="254"/>
    <n v="2780"/>
    <n v="4.0446200000000001"/>
    <n v="14.8345"/>
  </r>
  <r>
    <d v="2013-02-24T00:00:00"/>
    <x v="3"/>
    <s v="Bike Ride"/>
    <n v="508"/>
    <x v="255"/>
    <n v="1895"/>
    <n v="4.30687"/>
    <n v="13.9312"/>
  </r>
  <r>
    <d v="2013-02-24T00:00:00"/>
    <x v="3"/>
    <s v="Bike Ride"/>
    <n v="307"/>
    <x v="256"/>
    <n v="2006"/>
    <n v="7.8475400000000004"/>
    <n v="7.6457100000000002"/>
  </r>
  <r>
    <d v="2013-02-23T00:00:00"/>
    <x v="4"/>
    <s v="Bike Ride"/>
    <n v="356"/>
    <x v="257"/>
    <n v="2653"/>
    <n v="7.0672600000000001"/>
    <n v="8.4898500000000006"/>
  </r>
  <r>
    <d v="2013-02-23T00:00:00"/>
    <x v="4"/>
    <s v="Bike Ride"/>
    <n v="285"/>
    <x v="258"/>
    <n v="2383"/>
    <n v="7.7853300000000001"/>
    <n v="7.7068099999999999"/>
  </r>
  <r>
    <d v="2013-02-22T00:00:00"/>
    <x v="6"/>
    <s v="Bike Ride"/>
    <n v="288"/>
    <x v="259"/>
    <n v="2864"/>
    <n v="4.1574499999999999"/>
    <n v="14.431900000000001"/>
  </r>
  <r>
    <d v="2013-02-21T00:00:00"/>
    <x v="5"/>
    <s v="Bike Ride"/>
    <n v="209"/>
    <x v="260"/>
    <n v="3003"/>
    <n v="5.25624"/>
    <n v="11.414999999999999"/>
  </r>
  <r>
    <d v="2013-02-21T00:00:00"/>
    <x v="5"/>
    <s v="Bike Ride"/>
    <n v="556"/>
    <x v="261"/>
    <n v="2014"/>
    <n v="7.0441700000000003"/>
    <n v="8.5176800000000004"/>
  </r>
  <r>
    <d v="2013-02-20T00:00:00"/>
    <x v="0"/>
    <s v="Bike Ride"/>
    <n v="517"/>
    <x v="262"/>
    <n v="2996"/>
    <n v="3.9215100000000001"/>
    <n v="15.3002"/>
  </r>
  <r>
    <d v="2013-02-20T00:00:00"/>
    <x v="0"/>
    <s v="Bike Ride"/>
    <n v="503"/>
    <x v="263"/>
    <n v="1989"/>
    <n v="6.8175499999999998"/>
    <n v="8.8008100000000002"/>
  </r>
  <r>
    <d v="2013-02-19T00:00:00"/>
    <x v="1"/>
    <s v="Bike Ride"/>
    <n v="714"/>
    <x v="264"/>
    <n v="1365"/>
    <n v="3.8822299999999998"/>
    <n v="15.455"/>
  </r>
  <r>
    <d v="2013-02-18T00:00:00"/>
    <x v="2"/>
    <s v="Bike Ride"/>
    <n v="424"/>
    <x v="265"/>
    <n v="2015"/>
    <n v="4.0613099999999998"/>
    <n v="14.7736"/>
  </r>
  <r>
    <d v="2013-02-18T00:00:00"/>
    <x v="2"/>
    <s v="Bike Ride"/>
    <n v="448"/>
    <x v="266"/>
    <n v="2312"/>
    <n v="7.7377500000000001"/>
    <n v="7.7542"/>
  </r>
  <r>
    <d v="2013-02-17T00:00:00"/>
    <x v="3"/>
    <s v="Bike Ride"/>
    <n v="526"/>
    <x v="267"/>
    <n v="3391"/>
    <n v="13.0938"/>
    <n v="4.5823099999999997"/>
  </r>
  <r>
    <d v="2013-02-17T00:00:00"/>
    <x v="3"/>
    <s v="Bike Ride"/>
    <n v="431"/>
    <x v="268"/>
    <n v="4972"/>
    <n v="15.7935"/>
    <n v="3.7990400000000002"/>
  </r>
  <r>
    <d v="2013-02-16T00:00:00"/>
    <x v="4"/>
    <s v="Bike Ride"/>
    <n v="264"/>
    <x v="269"/>
    <n v="859"/>
    <n v="8.1754700000000007"/>
    <n v="7.3390199999999997"/>
  </r>
  <r>
    <d v="2013-02-14T00:00:00"/>
    <x v="5"/>
    <s v="Bike Ride"/>
    <n v="300"/>
    <x v="270"/>
    <n v="2342"/>
    <n v="4.3063799999999999"/>
    <n v="13.9328"/>
  </r>
  <r>
    <d v="2013-02-13T00:00:00"/>
    <x v="0"/>
    <s v="Bike Ride"/>
    <n v="301"/>
    <x v="271"/>
    <n v="1667"/>
    <n v="4.1282300000000003"/>
    <n v="14.5341"/>
  </r>
  <r>
    <d v="2013-02-12T00:00:00"/>
    <x v="1"/>
    <s v="Bike Ride"/>
    <n v="242"/>
    <x v="272"/>
    <n v="1146"/>
    <n v="6.3765000000000001"/>
    <n v="9.4095499999999994"/>
  </r>
  <r>
    <d v="2013-02-11T00:00:00"/>
    <x v="2"/>
    <s v="Bike Ride"/>
    <n v="404"/>
    <x v="273"/>
    <n v="2495"/>
    <n v="4.55877"/>
    <n v="13.1614"/>
  </r>
  <r>
    <d v="2013-02-11T00:00:00"/>
    <x v="2"/>
    <s v="Bike Ride"/>
    <n v="519"/>
    <x v="274"/>
    <n v="2062"/>
    <n v="7.0223500000000003"/>
    <n v="8.5441500000000001"/>
  </r>
  <r>
    <d v="2013-02-10T00:00:00"/>
    <x v="3"/>
    <s v="Bike Ride"/>
    <n v="660"/>
    <x v="275"/>
    <n v="2811"/>
    <n v="5.4394400000000003"/>
    <n v="11.0305"/>
  </r>
  <r>
    <d v="2013-02-10T00:00:00"/>
    <x v="3"/>
    <s v="Bike Ride"/>
    <n v="309"/>
    <x v="276"/>
    <n v="1930"/>
    <n v="6.6525699999999999"/>
    <n v="9.0190800000000007"/>
  </r>
  <r>
    <d v="2013-02-09T00:00:00"/>
    <x v="4"/>
    <s v="Bike Ride"/>
    <n v="525"/>
    <x v="277"/>
    <n v="1994"/>
    <n v="4.13666"/>
    <n v="14.5044"/>
  </r>
  <r>
    <d v="2013-02-09T00:00:00"/>
    <x v="4"/>
    <s v="Bike Ride"/>
    <n v="543"/>
    <x v="278"/>
    <n v="2463"/>
    <n v="4.4664000000000001"/>
    <n v="13.4336"/>
  </r>
  <r>
    <d v="2013-02-09T00:00:00"/>
    <x v="4"/>
    <s v="Bike Ride"/>
    <n v="267"/>
    <x v="279"/>
    <n v="2054"/>
    <n v="6.5447199999999999"/>
    <n v="9.1676900000000003"/>
  </r>
  <r>
    <d v="2013-02-08T00:00:00"/>
    <x v="6"/>
    <s v="Bike Ride"/>
    <n v="263"/>
    <x v="280"/>
    <n v="2423"/>
    <n v="3.9563700000000002"/>
    <n v="15.1654"/>
  </r>
  <r>
    <d v="2013-02-08T00:00:00"/>
    <x v="6"/>
    <s v="Bike Ride"/>
    <n v="229"/>
    <x v="281"/>
    <n v="11"/>
    <n v="57.051499999999997"/>
    <n v="1.0516799999999999"/>
  </r>
  <r>
    <d v="2013-02-07T00:00:00"/>
    <x v="5"/>
    <s v="Bike Ride"/>
    <n v="544"/>
    <x v="282"/>
    <n v="3454"/>
    <n v="5.3902900000000002"/>
    <n v="11.1311"/>
  </r>
  <r>
    <d v="2013-02-06T00:00:00"/>
    <x v="0"/>
    <s v="Bike Ride"/>
    <n v="325"/>
    <x v="283"/>
    <n v="872"/>
    <n v="6.7214200000000002"/>
    <n v="8.9266900000000007"/>
  </r>
  <r>
    <d v="2013-02-04T00:00:00"/>
    <x v="2"/>
    <s v="Bike Ride"/>
    <n v="454"/>
    <x v="284"/>
    <n v="3640"/>
    <n v="4.3820600000000001"/>
    <n v="13.6922"/>
  </r>
  <r>
    <d v="2013-02-03T00:00:00"/>
    <x v="3"/>
    <s v="Bike Ride"/>
    <n v="421"/>
    <x v="285"/>
    <n v="3431"/>
    <n v="4.9519299999999999"/>
    <n v="12.1165"/>
  </r>
  <r>
    <d v="2013-02-04T00:00:00"/>
    <x v="2"/>
    <s v="Bike Ride"/>
    <n v="421"/>
    <x v="285"/>
    <n v="714"/>
    <n v="6.6407299999999996"/>
    <n v="9.0351400000000002"/>
  </r>
  <r>
    <d v="2013-02-03T00:00:00"/>
    <x v="3"/>
    <s v="Bike Ride"/>
    <n v="421"/>
    <x v="286"/>
    <n v="1993"/>
    <n v="7.3118999999999996"/>
    <n v="8.2058"/>
  </r>
  <r>
    <d v="2013-02-02T00:00:00"/>
    <x v="4"/>
    <s v="Bike Ride"/>
    <n v="331"/>
    <x v="287"/>
    <n v="2913"/>
    <n v="5.2095700000000003"/>
    <n v="11.517300000000001"/>
  </r>
  <r>
    <d v="2013-02-02T00:00:00"/>
    <x v="4"/>
    <s v="Bike Ride"/>
    <n v="297"/>
    <x v="288"/>
    <n v="2186"/>
    <n v="7.4177200000000001"/>
    <n v="8.0887399999999996"/>
  </r>
  <r>
    <d v="2013-02-01T00:00:00"/>
    <x v="6"/>
    <s v="Bike Ride"/>
    <n v="315"/>
    <x v="289"/>
    <n v="4986"/>
    <n v="6.3821099999999999"/>
    <n v="9.4012799999999999"/>
  </r>
  <r>
    <d v="2013-02-01T00:00:00"/>
    <x v="6"/>
    <s v="Bike Ride"/>
    <n v="395"/>
    <x v="290"/>
    <n v="2221"/>
    <n v="7.2269399999999999"/>
    <n v="8.30227"/>
  </r>
  <r>
    <d v="2013-01-31T00:00:00"/>
    <x v="5"/>
    <s v="Bike Ride"/>
    <n v="390"/>
    <x v="291"/>
    <n v="2911"/>
    <n v="3.39568"/>
    <n v="17.669499999999999"/>
  </r>
  <r>
    <d v="2013-01-31T00:00:00"/>
    <x v="5"/>
    <s v="Bike Ride"/>
    <n v="272"/>
    <x v="292"/>
    <n v="2008"/>
    <n v="6.68337"/>
    <n v="8.9775100000000005"/>
  </r>
  <r>
    <d v="2013-01-30T00:00:00"/>
    <x v="0"/>
    <s v="Bike Ride"/>
    <n v="338"/>
    <x v="293"/>
    <n v="2752"/>
    <n v="4.8181399999999996"/>
    <n v="12.4529"/>
  </r>
  <r>
    <d v="2013-01-29T00:00:00"/>
    <x v="1"/>
    <s v="Bike Ride"/>
    <n v="475"/>
    <x v="294"/>
    <n v="2886"/>
    <n v="4.4726999999999997"/>
    <n v="13.4147"/>
  </r>
  <r>
    <d v="2013-01-29T00:00:00"/>
    <x v="1"/>
    <s v="Bike Ride"/>
    <n v="294"/>
    <x v="295"/>
    <n v="2125"/>
    <n v="7.9104700000000001"/>
    <n v="7.5848800000000001"/>
  </r>
  <r>
    <d v="2013-01-28T00:00:00"/>
    <x v="2"/>
    <s v="Bike Ride"/>
    <n v="295"/>
    <x v="296"/>
    <n v="3569"/>
    <n v="5.0722899999999997"/>
    <n v="11.829000000000001"/>
  </r>
  <r>
    <d v="2013-01-27T00:00:00"/>
    <x v="3"/>
    <s v="Bike Ride"/>
    <n v="343"/>
    <x v="297"/>
    <n v="2020"/>
    <n v="4.7213799999999999"/>
    <n v="12.7081"/>
  </r>
  <r>
    <d v="2013-01-27T00:00:00"/>
    <x v="3"/>
    <s v="Bike Ride"/>
    <n v="378"/>
    <x v="298"/>
    <n v="2086"/>
    <n v="6.7918799999999999"/>
    <n v="8.8340700000000005"/>
  </r>
  <r>
    <d v="2013-01-26T00:00:00"/>
    <x v="4"/>
    <s v="Bike Ride"/>
    <n v="488"/>
    <x v="299"/>
    <n v="2136"/>
    <n v="8.3908299999999993"/>
    <n v="7.1506699999999999"/>
  </r>
  <r>
    <d v="2013-01-25T00:00:00"/>
    <x v="6"/>
    <s v="Bike Ride"/>
    <n v="322"/>
    <x v="300"/>
    <n v="2916"/>
    <n v="4.8330900000000003"/>
    <n v="12.414400000000001"/>
  </r>
  <r>
    <d v="2013-01-25T00:00:00"/>
    <x v="6"/>
    <s v="Bike Ride"/>
    <n v="395"/>
    <x v="301"/>
    <n v="3014"/>
    <n v="10.308299999999999"/>
    <n v="5.8205600000000004"/>
  </r>
  <r>
    <d v="2013-01-24T00:00:00"/>
    <x v="5"/>
    <s v="Bike Ride"/>
    <n v="376"/>
    <x v="302"/>
    <n v="3805"/>
    <n v="5.2857099999999999"/>
    <n v="11.3514"/>
  </r>
  <r>
    <d v="2013-01-23T00:00:00"/>
    <x v="0"/>
    <s v="Bike Ride"/>
    <n v="420"/>
    <x v="303"/>
    <n v="1916"/>
    <n v="4.6535799999999998"/>
    <n v="12.8933"/>
  </r>
  <r>
    <d v="2013-01-23T00:00:00"/>
    <x v="0"/>
    <s v="Bike Ride"/>
    <n v="354"/>
    <x v="304"/>
    <n v="2364"/>
    <n v="7.65402"/>
    <n v="7.8390199999999997"/>
  </r>
  <r>
    <d v="2013-01-22T00:00:00"/>
    <x v="1"/>
    <s v="Bike Ride"/>
    <n v="486"/>
    <x v="305"/>
    <n v="2448"/>
    <n v="4.2132100000000001"/>
    <n v="14.2409"/>
  </r>
  <r>
    <d v="2013-01-20T00:00:00"/>
    <x v="3"/>
    <s v="Bike Ride"/>
    <n v="473"/>
    <x v="306"/>
    <n v="1045"/>
    <n v="4.1938599999999999"/>
    <n v="14.3066"/>
  </r>
  <r>
    <d v="2013-01-20T00:00:00"/>
    <x v="3"/>
    <s v="Bike Ride"/>
    <n v="688"/>
    <x v="306"/>
    <n v="1833"/>
    <n v="4.6164199999999997"/>
    <n v="12.9971"/>
  </r>
  <r>
    <d v="2013-01-20T00:00:00"/>
    <x v="3"/>
    <s v="Bike Ride"/>
    <n v="495"/>
    <x v="307"/>
    <n v="2166"/>
    <n v="7.96767"/>
    <n v="7.53043"/>
  </r>
  <r>
    <d v="2013-01-19T00:00:00"/>
    <x v="4"/>
    <s v="Bike Ride"/>
    <n v="376"/>
    <x v="308"/>
    <n v="3228"/>
    <n v="4.2741100000000003"/>
    <n v="14.038"/>
  </r>
  <r>
    <d v="2013-01-18T00:00:00"/>
    <x v="6"/>
    <s v="Bike Ride"/>
    <n v="446"/>
    <x v="309"/>
    <n v="4489"/>
    <n v="3.4956700000000001"/>
    <n v="17.164100000000001"/>
  </r>
  <r>
    <d v="2013-01-18T00:00:00"/>
    <x v="6"/>
    <s v="Bike Ride"/>
    <n v="352"/>
    <x v="310"/>
    <n v="2051"/>
    <n v="6.9298799999999998"/>
    <n v="8.6581600000000005"/>
  </r>
  <r>
    <d v="2013-01-17T00:00:00"/>
    <x v="5"/>
    <s v="Bike Ride"/>
    <n v="514"/>
    <x v="311"/>
    <n v="2302"/>
    <n v="3.1677499999999998"/>
    <n v="18.940899999999999"/>
  </r>
  <r>
    <d v="2013-01-16T00:00:00"/>
    <x v="0"/>
    <s v="Bike Ride"/>
    <n v="760"/>
    <x v="312"/>
    <n v="2558"/>
    <n v="4.3648300000000004"/>
    <n v="13.7462"/>
  </r>
  <r>
    <d v="2013-01-16T00:00:00"/>
    <x v="0"/>
    <s v="Bike Ride"/>
    <n v="556"/>
    <x v="313"/>
    <n v="2223"/>
    <n v="6.8568600000000002"/>
    <n v="8.7503499999999992"/>
  </r>
  <r>
    <d v="2013-01-15T00:00:00"/>
    <x v="1"/>
    <s v="Bike Ride"/>
    <n v="364"/>
    <x v="314"/>
    <n v="3851"/>
    <n v="4.4230999999999998"/>
    <n v="13.565200000000001"/>
  </r>
  <r>
    <d v="2013-01-14T00:00:00"/>
    <x v="2"/>
    <s v="Bike Ride"/>
    <n v="353"/>
    <x v="315"/>
    <n v="3968"/>
    <n v="4.4916799999999997"/>
    <n v="13.358000000000001"/>
  </r>
  <r>
    <d v="2013-01-13T00:00:00"/>
    <x v="3"/>
    <s v="Bike Ride"/>
    <n v="327"/>
    <x v="316"/>
    <n v="2182"/>
    <n v="7.0335900000000002"/>
    <n v="8.5305"/>
  </r>
  <r>
    <d v="2013-01-12T00:00:00"/>
    <x v="4"/>
    <s v="Bike Ride"/>
    <n v="583"/>
    <x v="317"/>
    <n v="2561"/>
    <n v="4.5517200000000004"/>
    <n v="13.181800000000001"/>
  </r>
  <r>
    <d v="2013-01-12T00:00:00"/>
    <x v="4"/>
    <s v="Bike Ride"/>
    <n v="335"/>
    <x v="318"/>
    <n v="2109"/>
    <n v="7.0413399999999999"/>
    <n v="8.5211000000000006"/>
  </r>
  <r>
    <d v="2013-01-11T00:00:00"/>
    <x v="6"/>
    <s v="Bike Ride"/>
    <n v="372"/>
    <x v="319"/>
    <n v="714"/>
    <n v="7.3075900000000003"/>
    <n v="8.2106399999999997"/>
  </r>
  <r>
    <d v="2013-01-11T00:00:00"/>
    <x v="6"/>
    <s v="Bike Ride"/>
    <n v="340"/>
    <x v="320"/>
    <n v="4135"/>
    <n v="4.8251600000000003"/>
    <n v="12.434799999999999"/>
  </r>
  <r>
    <d v="2013-01-09T00:00:00"/>
    <x v="0"/>
    <s v="Bike Ride"/>
    <n v="342"/>
    <x v="321"/>
    <n v="3878"/>
    <n v="4.9223400000000002"/>
    <n v="12.189299999999999"/>
  </r>
  <r>
    <d v="2013-01-09T00:00:00"/>
    <x v="0"/>
    <s v="Bike Ride"/>
    <n v="438"/>
    <x v="322"/>
    <n v="2619"/>
    <n v="7.2098800000000001"/>
    <n v="8.3219100000000008"/>
  </r>
  <r>
    <d v="2013-01-07T00:00:00"/>
    <x v="2"/>
    <s v="Bike Ride"/>
    <n v="437"/>
    <x v="323"/>
    <n v="2395"/>
    <n v="7.7380399999999998"/>
    <n v="7.7538999999999998"/>
  </r>
  <r>
    <d v="2013-01-05T00:00:00"/>
    <x v="4"/>
    <s v="Bike Ride"/>
    <n v="409"/>
    <x v="324"/>
    <n v="3310"/>
    <n v="5.6133300000000004"/>
    <n v="10.688800000000001"/>
  </r>
  <r>
    <d v="2013-01-05T00:00:00"/>
    <x v="4"/>
    <s v="Bike Ride"/>
    <n v="300"/>
    <x v="325"/>
    <n v="2477"/>
    <n v="7.6332199999999997"/>
    <n v="7.8603800000000001"/>
  </r>
  <r>
    <d v="2013-01-04T00:00:00"/>
    <x v="6"/>
    <s v="Bike Ride"/>
    <n v="376"/>
    <x v="326"/>
    <n v="3718"/>
    <n v="4.4028400000000003"/>
    <n v="13.627599999999999"/>
  </r>
  <r>
    <d v="2013-01-03T00:00:00"/>
    <x v="5"/>
    <s v="Bike Ride"/>
    <n v="342"/>
    <x v="327"/>
    <n v="3619"/>
    <n v="4.4954499999999999"/>
    <n v="13.3468"/>
  </r>
  <r>
    <d v="2013-01-03T00:00:00"/>
    <x v="5"/>
    <s v="Bike Ride"/>
    <n v="443"/>
    <x v="328"/>
    <n v="2187"/>
    <n v="7.30274"/>
    <n v="8.2161000000000008"/>
  </r>
  <r>
    <d v="2013-01-02T00:00:00"/>
    <x v="0"/>
    <s v="Bike Ride"/>
    <n v="363"/>
    <x v="329"/>
    <n v="3544"/>
    <n v="5.0623399999999998"/>
    <n v="11.8522"/>
  </r>
  <r>
    <d v="2013-01-02T00:00:00"/>
    <x v="0"/>
    <s v="Bike Ride"/>
    <n v="371"/>
    <x v="330"/>
    <n v="2268"/>
    <n v="7.5695800000000002"/>
    <n v="7.9264700000000001"/>
  </r>
  <r>
    <d v="2013-01-01T00:00:00"/>
    <x v="1"/>
    <s v="Bike Ride"/>
    <n v="442"/>
    <x v="331"/>
    <n v="449"/>
    <n v="7.5975400000000004"/>
    <n v="7.8972899999999999"/>
  </r>
  <r>
    <d v="2012-12-30T00:00:00"/>
    <x v="3"/>
    <s v="Bike Ride"/>
    <n v="419"/>
    <x v="332"/>
    <n v="3753"/>
    <n v="4.9443299999999999"/>
    <n v="12.1351"/>
  </r>
  <r>
    <d v="2012-12-30T00:00:00"/>
    <x v="3"/>
    <s v="Bike Ride"/>
    <n v="395"/>
    <x v="333"/>
    <n v="115"/>
    <n v="6.2972799999999998"/>
    <n v="9.5279199999999999"/>
  </r>
  <r>
    <d v="2012-12-30T00:00:00"/>
    <x v="3"/>
    <s v="Bike Ride"/>
    <n v="727"/>
    <x v="334"/>
    <n v="2881"/>
    <n v="9.3989700000000003"/>
    <n v="6.38368"/>
  </r>
  <r>
    <d v="2012-12-29T00:00:00"/>
    <x v="4"/>
    <s v="Bike Ride"/>
    <n v="380"/>
    <x v="335"/>
    <n v="1920"/>
    <n v="4.7329100000000004"/>
    <n v="12.677199999999999"/>
  </r>
  <r>
    <d v="2012-12-29T00:00:00"/>
    <x v="4"/>
    <s v="Bike Ride"/>
    <n v="447"/>
    <x v="336"/>
    <n v="2788"/>
    <n v="7.5476700000000001"/>
    <n v="7.9494699999999998"/>
  </r>
  <r>
    <d v="2012-12-28T00:00:00"/>
    <x v="6"/>
    <s v="Bike Ride"/>
    <n v="420"/>
    <x v="337"/>
    <n v="1897"/>
    <n v="4.8290699999999998"/>
    <n v="12.4247"/>
  </r>
  <r>
    <d v="2012-12-28T00:00:00"/>
    <x v="6"/>
    <s v="Bike Ride"/>
    <n v="453"/>
    <x v="338"/>
    <n v="2340"/>
    <n v="7.6388800000000003"/>
    <n v="7.8545499999999997"/>
  </r>
  <r>
    <d v="2012-12-27T00:00:00"/>
    <x v="5"/>
    <s v="Bike Ride"/>
    <n v="439"/>
    <x v="339"/>
    <n v="1877"/>
    <n v="4.6615799999999998"/>
    <n v="12.8712"/>
  </r>
  <r>
    <d v="2012-12-27T00:00:00"/>
    <x v="5"/>
    <s v="Bike Ride"/>
    <n v="470"/>
    <x v="340"/>
    <n v="2748"/>
    <n v="7.0724400000000003"/>
    <n v="8.4836399999999994"/>
  </r>
  <r>
    <d v="2012-12-26T00:00:00"/>
    <x v="0"/>
    <s v="Bike Ride"/>
    <n v="372"/>
    <x v="341"/>
    <n v="3693"/>
    <n v="4.6812699999999996"/>
    <n v="12.817"/>
  </r>
  <r>
    <d v="2012-12-26T00:00:00"/>
    <x v="0"/>
    <s v="Bike Ride"/>
    <n v="836"/>
    <x v="342"/>
    <n v="1330"/>
    <n v="7.9350300000000002"/>
    <n v="7.5614100000000004"/>
  </r>
  <r>
    <d v="2012-12-25T00:00:00"/>
    <x v="1"/>
    <s v="Bike Ride"/>
    <n v="452"/>
    <x v="343"/>
    <n v="3350"/>
    <n v="4.8177599999999998"/>
    <n v="12.453900000000001"/>
  </r>
  <r>
    <d v="2012-12-25T00:00:00"/>
    <x v="1"/>
    <s v="Bike Ride"/>
    <n v="471"/>
    <x v="344"/>
    <n v="2811"/>
    <n v="7.35534"/>
    <n v="8.1573399999999996"/>
  </r>
  <r>
    <d v="2012-12-24T00:00:00"/>
    <x v="2"/>
    <s v="Bike Ride"/>
    <n v="1039"/>
    <x v="345"/>
    <n v="2629"/>
    <n v="6.8837299999999999"/>
    <n v="8.7162000000000006"/>
  </r>
  <r>
    <d v="2012-12-24T00:00:00"/>
    <x v="2"/>
    <s v="Bike Ride"/>
    <n v="464"/>
    <x v="346"/>
    <n v="2192"/>
    <n v="3.27088"/>
    <n v="18.343699999999998"/>
  </r>
  <r>
    <d v="2012-12-23T00:00:00"/>
    <x v="3"/>
    <s v="Bike Ride"/>
    <n v="447"/>
    <x v="347"/>
    <n v="1"/>
    <n v="0"/>
    <n v="0"/>
  </r>
  <r>
    <d v="2012-12-22T00:00:00"/>
    <x v="4"/>
    <s v="Bike Ride"/>
    <n v="417"/>
    <x v="348"/>
    <n v="3915"/>
    <n v="4.8850100000000003"/>
    <n v="12.282500000000001"/>
  </r>
  <r>
    <d v="2012-12-21T00:00:00"/>
    <x v="6"/>
    <s v="Bike Ride"/>
    <n v="656"/>
    <x v="349"/>
    <n v="1315"/>
    <n v="7.7074600000000002"/>
    <n v="7.7846700000000002"/>
  </r>
  <r>
    <d v="2012-12-20T00:00:00"/>
    <x v="5"/>
    <s v="Bike Ride"/>
    <n v="448"/>
    <x v="350"/>
    <n v="3108"/>
    <n v="4.5882100000000001"/>
    <n v="13.077"/>
  </r>
  <r>
    <d v="2012-12-19T00:00:00"/>
    <x v="0"/>
    <s v="Bike Ride"/>
    <n v="375"/>
    <x v="351"/>
    <n v="2283"/>
    <n v="7.2781200000000004"/>
    <n v="8.2438900000000004"/>
  </r>
  <r>
    <d v="2012-12-18T00:00:00"/>
    <x v="1"/>
    <s v="Bike Ride"/>
    <n v="268"/>
    <x v="352"/>
    <n v="3630"/>
    <n v="4.8083"/>
    <n v="12.478400000000001"/>
  </r>
  <r>
    <d v="2012-12-18T00:00:00"/>
    <x v="1"/>
    <s v="Bike Ride"/>
    <n v="548"/>
    <x v="353"/>
    <n v="2087"/>
    <n v="6.97743"/>
    <n v="8.5991599999999995"/>
  </r>
  <r>
    <d v="2012-12-16T00:00:00"/>
    <x v="3"/>
    <s v="Bike Ride"/>
    <n v="460"/>
    <x v="354"/>
    <n v="975"/>
    <n v="4.8063599999999997"/>
    <n v="12.483499999999999"/>
  </r>
  <r>
    <d v="2012-12-16T00:00:00"/>
    <x v="3"/>
    <s v="Bike Ride"/>
    <n v="496"/>
    <x v="355"/>
    <n v="2006"/>
    <n v="6.7075500000000003"/>
    <n v="8.9451400000000003"/>
  </r>
  <r>
    <d v="2012-12-14T00:00:00"/>
    <x v="6"/>
    <s v="Bike Ride"/>
    <n v="376"/>
    <x v="356"/>
    <n v="5198"/>
    <n v="8.0621700000000001"/>
    <n v="7.44217"/>
  </r>
  <r>
    <d v="2012-12-14T00:00:00"/>
    <x v="6"/>
    <s v="Bike Ride"/>
    <n v="662"/>
    <x v="357"/>
    <n v="2360"/>
    <n v="7.8870800000000001"/>
    <n v="7.60738"/>
  </r>
  <r>
    <d v="2012-12-13T00:00:00"/>
    <x v="5"/>
    <s v="Bike Ride"/>
    <n v="456"/>
    <x v="358"/>
    <n v="3313"/>
    <n v="4.7840699999999998"/>
    <n v="12.541600000000001"/>
  </r>
  <r>
    <d v="2012-12-13T00:00:00"/>
    <x v="5"/>
    <s v="Bike Ride"/>
    <n v="457"/>
    <x v="359"/>
    <n v="2276"/>
    <n v="7.5231399999999997"/>
    <n v="7.9753999999999996"/>
  </r>
  <r>
    <d v="2012-12-12T00:00:00"/>
    <x v="0"/>
    <s v="Bike Ride"/>
    <n v="578"/>
    <x v="360"/>
    <n v="2551"/>
    <n v="4.76661"/>
    <n v="12.5876"/>
  </r>
  <r>
    <d v="2012-12-12T00:00:00"/>
    <x v="0"/>
    <s v="Bike Ride"/>
    <n v="533"/>
    <x v="361"/>
    <n v="1924"/>
    <n v="8.0073899999999991"/>
    <n v="7.49308"/>
  </r>
  <r>
    <d v="2012-12-11T00:00:00"/>
    <x v="1"/>
    <s v="Bike Ride"/>
    <n v="486"/>
    <x v="362"/>
    <n v="2036"/>
    <n v="6.8324999999999996"/>
    <n v="8.7815600000000007"/>
  </r>
  <r>
    <d v="2012-12-10T00:00:00"/>
    <x v="2"/>
    <s v="Bike Ride"/>
    <n v="544"/>
    <x v="363"/>
    <n v="2417"/>
    <n v="7.7270200000000004"/>
    <n v="7.7649600000000003"/>
  </r>
  <r>
    <d v="2012-12-10T00:00:00"/>
    <x v="2"/>
    <s v="Bike Ride"/>
    <n v="489"/>
    <x v="364"/>
    <n v="3350"/>
    <n v="3.3103600000000002"/>
    <n v="18.1249"/>
  </r>
  <r>
    <d v="2012-12-10T00:00:00"/>
    <x v="2"/>
    <s v="Bike Ride"/>
    <n v="518"/>
    <x v="365"/>
    <n v="3"/>
    <n v="3.5444200000000001"/>
    <n v="16.928000000000001"/>
  </r>
  <r>
    <d v="2012-12-09T00:00:00"/>
    <x v="3"/>
    <s v="Bike Ride"/>
    <n v="688"/>
    <x v="366"/>
    <n v="3976"/>
    <n v="3.33569"/>
    <n v="17.987300000000001"/>
  </r>
  <r>
    <d v="2012-12-09T00:00:00"/>
    <x v="3"/>
    <s v="Bike Ride"/>
    <n v="538"/>
    <x v="367"/>
    <n v="2463"/>
    <n v="6.9416900000000004"/>
    <n v="8.6434300000000004"/>
  </r>
  <r>
    <d v="2012-12-08T00:00:00"/>
    <x v="4"/>
    <s v="Bike Ride"/>
    <n v="490"/>
    <x v="368"/>
    <n v="5214"/>
    <n v="9.4383099999999995"/>
    <n v="6.3570700000000002"/>
  </r>
  <r>
    <d v="2012-12-07T00:00:00"/>
    <x v="6"/>
    <s v="Bike Ride"/>
    <n v="529"/>
    <x v="369"/>
    <n v="2265"/>
    <n v="4.5742799999999999"/>
    <n v="13.1168"/>
  </r>
  <r>
    <d v="2012-12-06T00:00:00"/>
    <x v="5"/>
    <s v="Bike Ride"/>
    <n v="497"/>
    <x v="370"/>
    <n v="2619"/>
    <n v="4.6831100000000001"/>
    <n v="12.811999999999999"/>
  </r>
  <r>
    <d v="2012-12-05T00:00:00"/>
    <x v="0"/>
    <s v="Bike Ride"/>
    <n v="329"/>
    <x v="371"/>
    <n v="1846"/>
    <n v="4.5628599999999997"/>
    <n v="13.1496"/>
  </r>
  <r>
    <d v="2012-12-05T00:00:00"/>
    <x v="0"/>
    <s v="Bike Ride"/>
    <n v="400"/>
    <x v="372"/>
    <n v="2571"/>
    <n v="7.6768099999999997"/>
    <n v="7.8157399999999999"/>
  </r>
  <r>
    <d v="2012-12-04T00:00:00"/>
    <x v="1"/>
    <s v="Bike Ride"/>
    <n v="621"/>
    <x v="373"/>
    <n v="2740"/>
    <n v="7.7755700000000001"/>
    <n v="7.7164799999999998"/>
  </r>
  <r>
    <d v="2012-12-03T00:00:00"/>
    <x v="2"/>
    <s v="Bike Ride"/>
    <n v="502"/>
    <x v="374"/>
    <n v="3221"/>
    <n v="8.0545100000000005"/>
    <n v="7.4492399999999996"/>
  </r>
  <r>
    <d v="2012-12-03T00:00:00"/>
    <x v="2"/>
    <s v="Bike Ride"/>
    <n v="664"/>
    <x v="375"/>
    <n v="2765"/>
    <n v="4.76234"/>
    <n v="12.5989"/>
  </r>
  <r>
    <d v="2012-12-02T00:00:00"/>
    <x v="3"/>
    <s v="Bike Ride"/>
    <n v="488"/>
    <x v="376"/>
    <n v="74449"/>
    <n v="386.26900000000001"/>
    <n v="0.155332"/>
  </r>
  <r>
    <d v="2012-12-01T00:00:00"/>
    <x v="4"/>
    <s v="Bike Ride"/>
    <n v="529"/>
    <x v="377"/>
    <n v="2417"/>
    <n v="6.7043200000000001"/>
    <n v="8.9494600000000002"/>
  </r>
  <r>
    <d v="2012-11-30T00:00:00"/>
    <x v="6"/>
    <s v="Bike Ride"/>
    <n v="514"/>
    <x v="378"/>
    <n v="2170"/>
    <n v="5.48658"/>
    <n v="10.9358"/>
  </r>
  <r>
    <d v="2012-11-29T00:00:00"/>
    <x v="5"/>
    <s v="Bike Ride"/>
    <n v="317"/>
    <x v="379"/>
    <n v="2773"/>
    <n v="4.4790099999999997"/>
    <n v="13.395799999999999"/>
  </r>
  <r>
    <d v="2012-11-29T00:00:00"/>
    <x v="5"/>
    <s v="Bike Ride"/>
    <n v="477"/>
    <x v="380"/>
    <n v="2364"/>
    <n v="7.8735999999999997"/>
    <n v="7.6204000000000001"/>
  </r>
  <r>
    <d v="2012-11-28T00:00:00"/>
    <x v="0"/>
    <s v="Bike Ride"/>
    <n v="513"/>
    <x v="381"/>
    <n v="2300"/>
    <n v="7.5180699999999998"/>
    <n v="7.9807699999999997"/>
  </r>
  <r>
    <d v="2012-11-28T00:00:00"/>
    <x v="0"/>
    <s v="Bike Ride"/>
    <n v="482"/>
    <x v="382"/>
    <n v="2998"/>
    <n v="4.4313599999999997"/>
    <n v="13.539899999999999"/>
  </r>
  <r>
    <d v="2012-11-27T00:00:00"/>
    <x v="1"/>
    <s v="Bike Ride"/>
    <n v="540"/>
    <x v="383"/>
    <n v="2818"/>
    <n v="5.1454399999999998"/>
    <n v="11.6608"/>
  </r>
  <r>
    <d v="2012-11-27T00:00:00"/>
    <x v="1"/>
    <s v="Bike Ride"/>
    <n v="553"/>
    <x v="384"/>
    <n v="2178"/>
    <n v="7.1122399999999999"/>
    <n v="8.4361599999999992"/>
  </r>
  <r>
    <d v="2012-11-26T00:00:00"/>
    <x v="2"/>
    <s v="Bike Ride"/>
    <n v="521"/>
    <x v="385"/>
    <n v="2198"/>
    <n v="7.2285700000000004"/>
    <n v="8.3003900000000002"/>
  </r>
  <r>
    <d v="2012-11-25T00:00:00"/>
    <x v="3"/>
    <s v="Bike Ride"/>
    <n v="506"/>
    <x v="386"/>
    <n v="1997"/>
    <n v="4.9384100000000002"/>
    <n v="12.149699999999999"/>
  </r>
  <r>
    <d v="2012-11-25T00:00:00"/>
    <x v="3"/>
    <s v="Bike Ride"/>
    <n v="507"/>
    <x v="387"/>
    <n v="2208"/>
    <n v="7.28918"/>
    <n v="8.2313799999999997"/>
  </r>
  <r>
    <d v="2012-11-24T00:00:00"/>
    <x v="4"/>
    <s v="Bike Ride"/>
    <n v="569"/>
    <x v="388"/>
    <n v="3749"/>
    <n v="4.3718000000000004"/>
    <n v="13.724299999999999"/>
  </r>
  <r>
    <d v="2012-11-24T00:00:00"/>
    <x v="4"/>
    <s v="Bike Ride"/>
    <n v="482"/>
    <x v="389"/>
    <n v="2265"/>
    <n v="7.45974"/>
    <n v="8.0431699999999999"/>
  </r>
  <r>
    <d v="2012-11-23T00:00:00"/>
    <x v="6"/>
    <s v="Bike Ride"/>
    <n v="755"/>
    <x v="390"/>
    <n v="3763"/>
    <n v="3.30098"/>
    <n v="18.176400000000001"/>
  </r>
  <r>
    <d v="2012-11-23T00:00:00"/>
    <x v="6"/>
    <s v="Bike Ride"/>
    <n v="679"/>
    <x v="391"/>
    <n v="11516"/>
    <n v="35.3538"/>
    <n v="1.69713"/>
  </r>
  <r>
    <d v="2012-11-22T00:00:00"/>
    <x v="5"/>
    <s v="Bike Ride"/>
    <n v="547"/>
    <x v="392"/>
    <n v="2863"/>
    <n v="4.7561799999999996"/>
    <n v="12.6152"/>
  </r>
  <r>
    <d v="2012-11-22T00:00:00"/>
    <x v="5"/>
    <s v="Bike Ride"/>
    <n v="643"/>
    <x v="393"/>
    <n v="2410"/>
    <n v="7.49892"/>
    <n v="8.0011500000000009"/>
  </r>
  <r>
    <d v="2012-11-21T00:00:00"/>
    <x v="0"/>
    <s v="Bike Ride"/>
    <n v="534"/>
    <x v="394"/>
    <n v="1729"/>
    <n v="6.1577599999999997"/>
    <n v="9.7438099999999999"/>
  </r>
  <r>
    <d v="2012-11-21T00:00:00"/>
    <x v="0"/>
    <s v="Bike Ride"/>
    <n v="519"/>
    <x v="395"/>
    <n v="2578"/>
    <n v="8.1333599999999997"/>
    <n v="7.3770300000000004"/>
  </r>
  <r>
    <d v="2012-11-21T00:00:00"/>
    <x v="0"/>
    <s v="Bike Ride"/>
    <n v="570"/>
    <x v="396"/>
    <n v="1931"/>
    <n v="4.9497200000000001"/>
    <n v="12.1219"/>
  </r>
  <r>
    <d v="2012-11-21T00:00:00"/>
    <x v="0"/>
    <s v="Bike Ride"/>
    <n v="589"/>
    <x v="397"/>
    <n v="667"/>
    <n v="5.3585599999999998"/>
    <n v="11.196999999999999"/>
  </r>
  <r>
    <d v="2012-11-20T00:00:00"/>
    <x v="1"/>
    <s v="Bike Ride"/>
    <n v="637"/>
    <x v="398"/>
    <n v="2403"/>
    <n v="8.1359999999999992"/>
    <n v="7.3746299999999998"/>
  </r>
  <r>
    <d v="2012-11-19T00:00:00"/>
    <x v="2"/>
    <s v="Bike Ride"/>
    <n v="652"/>
    <x v="399"/>
    <n v="1861"/>
    <n v="3.30484"/>
    <n v="18.155200000000001"/>
  </r>
  <r>
    <d v="2012-11-19T00:00:00"/>
    <x v="2"/>
    <s v="Bike Ride"/>
    <n v="698"/>
    <x v="400"/>
    <n v="2512"/>
    <n v="8.3887400000000003"/>
    <n v="7.1524400000000004"/>
  </r>
  <r>
    <d v="2012-11-18T00:00:00"/>
    <x v="3"/>
    <s v="Bike Ride"/>
    <n v="524"/>
    <x v="401"/>
    <n v="2475"/>
    <n v="8.2025199999999998"/>
    <n v="7.3148299999999997"/>
  </r>
  <r>
    <d v="2012-11-17T00:00:00"/>
    <x v="4"/>
    <s v="Bike Ride"/>
    <n v="543"/>
    <x v="402"/>
    <n v="3365"/>
    <n v="4.57545"/>
    <n v="13.1135"/>
  </r>
  <r>
    <d v="2012-11-17T00:00:00"/>
    <x v="4"/>
    <s v="Bike Ride"/>
    <n v="582"/>
    <x v="403"/>
    <n v="2311"/>
    <n v="7.5662599999999998"/>
    <n v="7.9299499999999998"/>
  </r>
  <r>
    <d v="2012-11-16T00:00:00"/>
    <x v="6"/>
    <s v="Bike Ride"/>
    <n v="598"/>
    <x v="404"/>
    <n v="2643"/>
    <n v="8.4040099999999995"/>
    <n v="7.1394500000000001"/>
  </r>
  <r>
    <d v="2012-11-15T00:00:00"/>
    <x v="5"/>
    <s v="Bike Ride"/>
    <n v="625"/>
    <x v="405"/>
    <n v="2419"/>
    <n v="7.71"/>
    <n v="7.78"/>
  </r>
  <r>
    <d v="2012-11-14T00:00:00"/>
    <x v="0"/>
    <s v="Bike Ride"/>
    <n v="535"/>
    <x v="406"/>
    <n v="4254"/>
    <n v="4.6821799999999998"/>
    <n v="12.814500000000001"/>
  </r>
  <r>
    <d v="2012-11-14T00:00:00"/>
    <x v="0"/>
    <s v="Bike Ride"/>
    <n v="558"/>
    <x v="407"/>
    <n v="2464"/>
    <n v="7.3448000000000002"/>
    <n v="8.1690400000000007"/>
  </r>
  <r>
    <d v="2012-11-13T00:00:00"/>
    <x v="1"/>
    <s v="Bike Ride"/>
    <n v="615"/>
    <x v="408"/>
    <n v="2351"/>
    <n v="7.7609000000000004"/>
    <n v="7.7310600000000003"/>
  </r>
  <r>
    <d v="2012-11-12T00:00:00"/>
    <x v="2"/>
    <s v="Bike Ride"/>
    <n v="641"/>
    <x v="409"/>
    <n v="2324"/>
    <n v="3.4285299999999999"/>
    <n v="17.5002"/>
  </r>
  <r>
    <d v="2012-11-12T00:00:00"/>
    <x v="2"/>
    <s v="Bike Ride"/>
    <n v="624"/>
    <x v="410"/>
    <n v="2007"/>
    <n v="5.2241900000000001"/>
    <n v="11.484999999999999"/>
  </r>
  <r>
    <d v="2012-11-12T00:00:00"/>
    <x v="2"/>
    <s v="Bike Ride"/>
    <n v="898"/>
    <x v="411"/>
    <n v="2127"/>
    <n v="6.9713200000000004"/>
    <n v="8.6066900000000004"/>
  </r>
  <r>
    <d v="2012-11-11T00:00:00"/>
    <x v="3"/>
    <s v="Bike Ride"/>
    <n v="751"/>
    <x v="412"/>
    <n v="2347"/>
    <n v="7.7030900000000004"/>
    <n v="7.7890800000000002"/>
  </r>
  <r>
    <d v="2012-11-10T00:00:00"/>
    <x v="4"/>
    <s v="Bike Ride"/>
    <n v="643"/>
    <x v="413"/>
    <n v="2159"/>
    <n v="7.2406100000000002"/>
    <n v="8.2865900000000003"/>
  </r>
  <r>
    <d v="2012-11-09T00:00:00"/>
    <x v="6"/>
    <s v="Bike Ride"/>
    <n v="684"/>
    <x v="414"/>
    <n v="4530"/>
    <n v="3.3472599999999999"/>
    <n v="17.9251"/>
  </r>
  <r>
    <d v="2012-11-09T00:00:00"/>
    <x v="6"/>
    <s v="Bike Ride"/>
    <n v="627"/>
    <x v="415"/>
    <n v="2096"/>
    <n v="6.9809299999999999"/>
    <n v="8.5948399999999996"/>
  </r>
  <r>
    <d v="2012-11-08T00:00:00"/>
    <x v="5"/>
    <s v="Bike Ride"/>
    <n v="809"/>
    <x v="416"/>
    <n v="2241"/>
    <n v="7.3750999999999998"/>
    <n v="8.1354799999999994"/>
  </r>
  <r>
    <d v="2012-11-07T00:00:00"/>
    <x v="0"/>
    <s v="Bike Ride"/>
    <n v="647"/>
    <x v="417"/>
    <n v="745"/>
    <n v="6.58833"/>
    <n v="9.1070100000000007"/>
  </r>
  <r>
    <d v="2012-11-07T00:00:00"/>
    <x v="0"/>
    <s v="Bike Ride"/>
    <n v="791"/>
    <x v="418"/>
    <n v="2006"/>
    <n v="7.3376099999999997"/>
    <n v="8.1770499999999995"/>
  </r>
  <r>
    <d v="2012-11-06T00:00:00"/>
    <x v="1"/>
    <s v="Bike Ride"/>
    <n v="647"/>
    <x v="419"/>
    <n v="2911"/>
    <n v="9.3334799999999998"/>
    <n v="6.4284699999999999"/>
  </r>
  <r>
    <d v="2012-11-05T00:00:00"/>
    <x v="2"/>
    <s v="Bike Ride"/>
    <n v="655"/>
    <x v="420"/>
    <n v="9206"/>
    <n v="3.5735999999999999"/>
    <n v="16.7898"/>
  </r>
  <r>
    <d v="2012-11-05T00:00:00"/>
    <x v="2"/>
    <s v="Bike Ride"/>
    <n v="582"/>
    <x v="421"/>
    <n v="2393"/>
    <n v="8.2266700000000004"/>
    <n v="7.2933500000000002"/>
  </r>
  <r>
    <d v="2012-11-04T00:00:00"/>
    <x v="3"/>
    <s v="Bike Ride"/>
    <n v="580"/>
    <x v="422"/>
    <n v="1893"/>
    <n v="4.7176600000000004"/>
    <n v="12.7182"/>
  </r>
  <r>
    <d v="2012-11-04T00:00:00"/>
    <x v="3"/>
    <s v="Bike Ride"/>
    <n v="586"/>
    <x v="423"/>
    <n v="2449"/>
    <n v="7.81325"/>
    <n v="7.6792600000000002"/>
  </r>
  <r>
    <d v="2012-11-03T00:00:00"/>
    <x v="4"/>
    <s v="Bike Ride"/>
    <n v="633"/>
    <x v="424"/>
    <n v="6868"/>
    <n v="9.5977700000000006"/>
    <n v="6.2514500000000002"/>
  </r>
  <r>
    <d v="2012-11-02T00:00:00"/>
    <x v="6"/>
    <s v="Bike Ride"/>
    <n v="645"/>
    <x v="425"/>
    <n v="3505"/>
    <n v="11.203799999999999"/>
    <n v="5.3553199999999999"/>
  </r>
  <r>
    <d v="2012-11-01T00:00:00"/>
    <x v="5"/>
    <s v="Bike Ride"/>
    <n v="643"/>
    <x v="426"/>
    <n v="2821"/>
    <n v="9.2286900000000003"/>
    <n v="6.5014599999999998"/>
  </r>
  <r>
    <d v="2012-10-31T00:00:00"/>
    <x v="0"/>
    <s v="Bike Ride"/>
    <n v="622"/>
    <x v="427"/>
    <n v="2326"/>
    <n v="7.4055900000000001"/>
    <n v="8.1019900000000007"/>
  </r>
  <r>
    <d v="2012-10-30T00:00:00"/>
    <x v="1"/>
    <s v="Bike Ride"/>
    <n v="865"/>
    <x v="428"/>
    <n v="2481"/>
    <n v="8.2538099999999996"/>
    <n v="7.2693700000000003"/>
  </r>
  <r>
    <d v="2012-10-29T00:00:00"/>
    <x v="2"/>
    <s v="Bike Ride"/>
    <n v="632"/>
    <x v="429"/>
    <n v="2859"/>
    <n v="8.8713200000000008"/>
    <n v="6.7633700000000001"/>
  </r>
  <r>
    <d v="2012-10-29T00:00:00"/>
    <x v="2"/>
    <s v="Bike Ride"/>
    <n v="612"/>
    <x v="430"/>
    <n v="3832"/>
    <n v="4.3065899999999999"/>
    <n v="13.9321"/>
  </r>
  <r>
    <d v="2012-10-28T00:00:00"/>
    <x v="3"/>
    <s v="Bike Ride"/>
    <n v="647"/>
    <x v="431"/>
    <n v="2653"/>
    <n v="4.5760300000000003"/>
    <n v="13.111800000000001"/>
  </r>
  <r>
    <d v="2012-10-27T00:00:00"/>
    <x v="4"/>
    <s v="Bike Ride"/>
    <n v="561"/>
    <x v="432"/>
    <n v="3925"/>
    <n v="19"/>
    <n v="3.14"/>
  </r>
  <r>
    <d v="2012-10-27T00:00:00"/>
    <x v="4"/>
    <s v="Bike Ride"/>
    <n v="600"/>
    <x v="433"/>
    <n v="6792"/>
    <n v="4.6868299999999996"/>
    <n v="12.8018"/>
  </r>
  <r>
    <d v="2012-10-27T00:00:00"/>
    <x v="4"/>
    <s v="Bike Ride"/>
    <n v="669"/>
    <x v="434"/>
    <n v="2425"/>
    <n v="7.8792499999999999"/>
    <n v="7.6149399999999998"/>
  </r>
  <r>
    <d v="2012-10-26T00:00:00"/>
    <x v="6"/>
    <s v="Bike Ride"/>
    <n v="598"/>
    <x v="435"/>
    <n v="2928"/>
    <n v="4.5354400000000004"/>
    <n v="13.229100000000001"/>
  </r>
  <r>
    <d v="2012-10-26T00:00:00"/>
    <x v="6"/>
    <s v="Bike Ride"/>
    <n v="642"/>
    <x v="436"/>
    <n v="2033"/>
    <n v="7.8889500000000004"/>
    <n v="7.6055799999999998"/>
  </r>
  <r>
    <d v="2012-10-25T00:00:00"/>
    <x v="5"/>
    <s v="Bike Ride"/>
    <n v="663"/>
    <x v="437"/>
    <n v="3515"/>
    <n v="3.4619"/>
    <n v="17.331499999999998"/>
  </r>
  <r>
    <d v="2012-10-25T00:00:00"/>
    <x v="5"/>
    <s v="Bike Ride"/>
    <n v="591"/>
    <x v="438"/>
    <n v="2496"/>
    <n v="8.3197700000000001"/>
    <n v="7.2117399999999998"/>
  </r>
  <r>
    <d v="2012-10-24T00:00:00"/>
    <x v="0"/>
    <s v="Bike Ride"/>
    <n v="684"/>
    <x v="439"/>
    <n v="3225"/>
    <n v="6.8202999999999996"/>
    <n v="8.7972699999999993"/>
  </r>
  <r>
    <d v="2012-10-24T00:00:00"/>
    <x v="0"/>
    <s v="Bike Ride"/>
    <n v="688"/>
    <x v="440"/>
    <n v="2468"/>
    <n v="8.0970800000000001"/>
    <n v="7.4100799999999998"/>
  </r>
  <r>
    <d v="2012-10-23T00:00:00"/>
    <x v="1"/>
    <s v="Bike Ride"/>
    <n v="614"/>
    <x v="441"/>
    <n v="3529"/>
    <n v="4.3622500000000004"/>
    <n v="13.7544"/>
  </r>
  <r>
    <d v="2012-10-23T00:00:00"/>
    <x v="1"/>
    <s v="Bike Ride"/>
    <n v="668"/>
    <x v="442"/>
    <n v="1816"/>
    <n v="8.3868799999999997"/>
    <n v="7.1540299999999997"/>
  </r>
  <r>
    <d v="2012-10-22T00:00:00"/>
    <x v="2"/>
    <s v="Bike Ride"/>
    <n v="597"/>
    <x v="443"/>
    <n v="4175"/>
    <n v="5.4820799999999998"/>
    <n v="10.944699999999999"/>
  </r>
  <r>
    <d v="2012-10-22T00:00:00"/>
    <x v="2"/>
    <s v="Bike Ride"/>
    <n v="644"/>
    <x v="444"/>
    <n v="2331"/>
    <n v="8.0260599999999993"/>
    <n v="7.4756499999999999"/>
  </r>
  <r>
    <d v="2012-10-21T00:00:00"/>
    <x v="3"/>
    <s v="Bike Ride"/>
    <n v="641"/>
    <x v="445"/>
    <n v="2278"/>
    <n v="7.0284000000000004"/>
    <n v="8.5367899999999999"/>
  </r>
  <r>
    <d v="2012-10-20T00:00:00"/>
    <x v="4"/>
    <s v="Bike Ride"/>
    <n v="689"/>
    <x v="446"/>
    <n v="3925"/>
    <n v="3.2974399999999999"/>
    <n v="18.195900000000002"/>
  </r>
  <r>
    <d v="2012-10-20T00:00:00"/>
    <x v="4"/>
    <s v="Bike Ride"/>
    <n v="612"/>
    <x v="447"/>
    <n v="2110"/>
    <n v="6.88469"/>
    <n v="8.7149999999999999"/>
  </r>
  <r>
    <d v="2012-10-19T00:00:00"/>
    <x v="6"/>
    <s v="Bike Ride"/>
    <n v="677"/>
    <x v="448"/>
    <n v="2694"/>
    <n v="9.3398699999999995"/>
    <n v="6.4240700000000004"/>
  </r>
  <r>
    <d v="2012-10-18T00:00:00"/>
    <x v="5"/>
    <s v="Bike Ride"/>
    <n v="612"/>
    <x v="449"/>
    <n v="2390"/>
    <n v="3.4417900000000001"/>
    <n v="17.4328"/>
  </r>
  <r>
    <d v="2012-10-18T00:00:00"/>
    <x v="5"/>
    <s v="Bike Ride"/>
    <n v="667"/>
    <x v="450"/>
    <n v="2543"/>
    <n v="8.3909099999999999"/>
    <n v="7.1505999999999998"/>
  </r>
  <r>
    <d v="2012-10-17T00:00:00"/>
    <x v="0"/>
    <s v="Bike Ride"/>
    <n v="640"/>
    <x v="451"/>
    <n v="4247"/>
    <n v="3.54725"/>
    <n v="16.9145"/>
  </r>
  <r>
    <d v="2012-10-17T00:00:00"/>
    <x v="0"/>
    <s v="Bike Ride"/>
    <n v="649"/>
    <x v="452"/>
    <n v="2411"/>
    <n v="8.0641800000000003"/>
    <n v="7.4403100000000002"/>
  </r>
  <r>
    <d v="2012-10-16T00:00:00"/>
    <x v="1"/>
    <s v="Bike Ride"/>
    <n v="638"/>
    <x v="453"/>
    <n v="2301"/>
    <n v="7.6550099999999999"/>
    <n v="7.8380000000000001"/>
  </r>
  <r>
    <d v="2012-10-15T00:00:00"/>
    <x v="2"/>
    <s v="Bike Ride"/>
    <n v="731"/>
    <x v="454"/>
    <n v="2306"/>
    <n v="7.5690799999999996"/>
    <n v="7.9269800000000004"/>
  </r>
  <r>
    <d v="2012-10-15T00:00:00"/>
    <x v="2"/>
    <s v="Bike Ride"/>
    <n v="731"/>
    <x v="454"/>
    <n v="4004"/>
    <n v="3.3430200000000001"/>
    <n v="17.947800000000001"/>
  </r>
  <r>
    <d v="2012-10-13T00:00:00"/>
    <x v="4"/>
    <s v="Bike Ride"/>
    <n v="799"/>
    <x v="455"/>
    <n v="3966"/>
    <n v="3.3814299999999999"/>
    <n v="17.744"/>
  </r>
  <r>
    <d v="2012-10-12T00:00:00"/>
    <x v="6"/>
    <s v="Bike Ride"/>
    <n v="547"/>
    <x v="456"/>
    <n v="2488"/>
    <n v="7.8322799999999999"/>
    <n v="7.6605999999999996"/>
  </r>
  <r>
    <d v="2012-10-11T00:00:00"/>
    <x v="5"/>
    <s v="Bike Ride"/>
    <n v="659"/>
    <x v="457"/>
    <n v="3349"/>
    <n v="10.1205"/>
    <n v="5.9285800000000002"/>
  </r>
  <r>
    <d v="2012-10-10T00:00:00"/>
    <x v="0"/>
    <s v="Bike Ride"/>
    <n v="643"/>
    <x v="458"/>
    <n v="2233"/>
    <n v="7.4141599999999999"/>
    <n v="8.0926200000000001"/>
  </r>
  <r>
    <d v="2012-10-09T00:00:00"/>
    <x v="1"/>
    <s v="Bike Ride"/>
    <n v="669"/>
    <x v="459"/>
    <n v="2251"/>
    <n v="6.9443299999999999"/>
    <n v="8.6401500000000002"/>
  </r>
  <r>
    <d v="2012-10-09T00:00:00"/>
    <x v="1"/>
    <s v="Bike Ride"/>
    <n v="662"/>
    <x v="460"/>
    <n v="4086"/>
    <n v="3.3576000000000001"/>
    <n v="17.869900000000001"/>
  </r>
  <r>
    <d v="2012-10-08T00:00:00"/>
    <x v="2"/>
    <s v="Bike Ride"/>
    <n v="810"/>
    <x v="461"/>
    <n v="2347"/>
    <n v="3.3635799999999998"/>
    <n v="17.838100000000001"/>
  </r>
  <r>
    <d v="2012-10-08T00:00:00"/>
    <x v="2"/>
    <s v="Bike Ride"/>
    <n v="701"/>
    <x v="462"/>
    <n v="2585"/>
    <n v="4.8306399999999998"/>
    <n v="12.4207"/>
  </r>
  <r>
    <d v="2012-10-08T00:00:00"/>
    <x v="2"/>
    <s v="Bike Ride"/>
    <n v="688"/>
    <x v="463"/>
    <n v="2643"/>
    <n v="8.29162"/>
    <n v="7.2362200000000003"/>
  </r>
  <r>
    <d v="2012-10-07T00:00:00"/>
    <x v="3"/>
    <s v="Bike Ride"/>
    <n v="873"/>
    <x v="464"/>
    <n v="3189"/>
    <n v="5.5309100000000004"/>
    <n v="10.848100000000001"/>
  </r>
  <r>
    <d v="2012-10-07T00:00:00"/>
    <x v="3"/>
    <s v="Bike Ride"/>
    <n v="644"/>
    <x v="465"/>
    <n v="2261"/>
    <n v="7.4619499999999999"/>
    <n v="8.0408000000000008"/>
  </r>
  <r>
    <d v="2012-10-05T00:00:00"/>
    <x v="6"/>
    <s v="Bike Ride"/>
    <n v="681"/>
    <x v="466"/>
    <n v="8302"/>
    <n v="3.7982499999999999"/>
    <n v="15.796799999999999"/>
  </r>
  <r>
    <d v="2012-10-05T00:00:00"/>
    <x v="6"/>
    <s v="Bike Ride"/>
    <n v="718"/>
    <x v="467"/>
    <n v="3851"/>
    <n v="7.4857500000000003"/>
    <n v="8.0152300000000007"/>
  </r>
  <r>
    <d v="2012-10-04T00:00:00"/>
    <x v="5"/>
    <s v="Bike Ride"/>
    <n v="635"/>
    <x v="468"/>
    <n v="6139"/>
    <n v="4.6842499999999996"/>
    <n v="12.8089"/>
  </r>
  <r>
    <d v="2012-10-04T00:00:00"/>
    <x v="5"/>
    <s v="Bike Ride"/>
    <n v="703"/>
    <x v="469"/>
    <n v="2192"/>
    <n v="6.8244600000000002"/>
    <n v="8.7919099999999997"/>
  </r>
  <r>
    <d v="2012-10-03T00:00:00"/>
    <x v="0"/>
    <s v="Bike Ride"/>
    <n v="756"/>
    <x v="470"/>
    <n v="2354"/>
    <n v="3.3677800000000002"/>
    <n v="17.815899999999999"/>
  </r>
  <r>
    <d v="2012-10-03T00:00:00"/>
    <x v="0"/>
    <s v="Bike Ride"/>
    <n v="722"/>
    <x v="471"/>
    <n v="3232"/>
    <n v="5.7781700000000003"/>
    <n v="10.383900000000001"/>
  </r>
  <r>
    <d v="2012-10-03T00:00:00"/>
    <x v="0"/>
    <s v="Bike Ride"/>
    <n v="508"/>
    <x v="472"/>
    <n v="1987"/>
    <n v="6.4370000000000003"/>
    <n v="9.3211200000000005"/>
  </r>
  <r>
    <d v="2012-10-02T00:00:00"/>
    <x v="1"/>
    <s v="Bike Ride"/>
    <n v="1323"/>
    <x v="473"/>
    <n v="1952"/>
    <n v="6.0727399999999996"/>
    <n v="9.8802299999999992"/>
  </r>
  <r>
    <d v="2012-10-02T00:00:00"/>
    <x v="1"/>
    <s v="Bike Ride"/>
    <n v="1003"/>
    <x v="474"/>
    <n v="791"/>
    <n v="7.64574"/>
    <n v="7.8475000000000001"/>
  </r>
  <r>
    <d v="2012-09-25T00:00:00"/>
    <x v="1"/>
    <s v="Bike Ride"/>
    <n v="686"/>
    <x v="475"/>
    <n v="2079"/>
    <n v="6.6924999999999999"/>
    <n v="8.9652600000000007"/>
  </r>
  <r>
    <d v="2012-09-25T00:00:00"/>
    <x v="1"/>
    <s v="Bike Ride"/>
    <n v="699"/>
    <x v="476"/>
    <n v="65034"/>
    <n v="73.740399999999994"/>
    <n v="0.813666"/>
  </r>
  <r>
    <d v="2012-09-24T00:00:00"/>
    <x v="2"/>
    <s v="Bike Ride"/>
    <n v="642"/>
    <x v="477"/>
    <n v="3099"/>
    <n v="4.7399800000000001"/>
    <n v="12.658300000000001"/>
  </r>
  <r>
    <d v="2012-09-24T00:00:00"/>
    <x v="2"/>
    <s v="Bike Ride"/>
    <n v="727"/>
    <x v="478"/>
    <n v="2129"/>
    <n v="6.9100599999999996"/>
    <n v="8.6829900000000002"/>
  </r>
  <r>
    <d v="2012-09-23T00:00:00"/>
    <x v="3"/>
    <s v="Bike Ride"/>
    <n v="724"/>
    <x v="479"/>
    <n v="2705"/>
    <n v="5.0487200000000003"/>
    <n v="11.8842"/>
  </r>
  <r>
    <d v="2012-09-23T00:00:00"/>
    <x v="3"/>
    <s v="Bike Ride"/>
    <n v="637"/>
    <x v="480"/>
    <n v="1913"/>
    <n v="6.4300300000000004"/>
    <n v="9.3312200000000001"/>
  </r>
  <r>
    <d v="2012-09-22T00:00:00"/>
    <x v="4"/>
    <s v="Bike Ride"/>
    <n v="679"/>
    <x v="481"/>
    <n v="8825"/>
    <n v="3.8436300000000001"/>
    <n v="15.610200000000001"/>
  </r>
  <r>
    <d v="2012-09-22T00:00:00"/>
    <x v="4"/>
    <s v="Bike Ride"/>
    <n v="734"/>
    <x v="482"/>
    <n v="1459"/>
    <n v="8.9334100000000003"/>
    <n v="6.7163599999999999"/>
  </r>
  <r>
    <d v="2012-09-20T00:00:00"/>
    <x v="5"/>
    <s v="Bike Ride"/>
    <n v="732"/>
    <x v="483"/>
    <n v="4506"/>
    <n v="7.4916700000000001"/>
    <n v="8.0089000000000006"/>
  </r>
  <r>
    <d v="2012-09-19T00:00:00"/>
    <x v="0"/>
    <s v="Bike Ride"/>
    <n v="655"/>
    <x v="484"/>
    <n v="9715"/>
    <n v="5.859"/>
    <n v="10.2407"/>
  </r>
  <r>
    <d v="2012-09-19T00:00:00"/>
    <x v="0"/>
    <s v="Bike Ride"/>
    <n v="666"/>
    <x v="485"/>
    <n v="2225"/>
    <n v="5.59978"/>
    <n v="10.714700000000001"/>
  </r>
  <r>
    <d v="2012-09-18T00:00:00"/>
    <x v="1"/>
    <s v="Bike Ride"/>
    <n v="676"/>
    <x v="486"/>
    <n v="2763"/>
    <n v="8.1854800000000001"/>
    <n v="7.3300599999999996"/>
  </r>
  <r>
    <d v="2012-09-17T00:00:00"/>
    <x v="2"/>
    <s v="Bike Ride"/>
    <n v="704"/>
    <x v="487"/>
    <n v="3362"/>
    <n v="3.2773400000000001"/>
    <n v="18.307500000000001"/>
  </r>
  <r>
    <d v="2012-09-17T00:00:00"/>
    <x v="2"/>
    <s v="Bike Ride"/>
    <n v="658"/>
    <x v="488"/>
    <n v="2138"/>
    <n v="6.8526300000000004"/>
    <n v="8.7557700000000001"/>
  </r>
  <r>
    <d v="2012-09-16T00:00:00"/>
    <x v="3"/>
    <s v="Bike Ride"/>
    <n v="722"/>
    <x v="489"/>
    <n v="3872"/>
    <n v="3.32199"/>
    <n v="18.061399999999999"/>
  </r>
  <r>
    <d v="2012-09-16T00:00:00"/>
    <x v="3"/>
    <s v="Bike Ride"/>
    <n v="816"/>
    <x v="490"/>
    <n v="2063"/>
    <n v="6.93398"/>
    <n v="8.6530400000000007"/>
  </r>
  <r>
    <d v="2012-09-15T00:00:00"/>
    <x v="4"/>
    <s v="Bike Ride"/>
    <n v="740"/>
    <x v="491"/>
    <n v="6188"/>
    <n v="4.9847799999999998"/>
    <n v="12.0366"/>
  </r>
  <r>
    <d v="2012-09-14T00:00:00"/>
    <x v="6"/>
    <s v="Bike Ride"/>
    <n v="898"/>
    <x v="492"/>
    <n v="6069"/>
    <n v="4.7962999999999996"/>
    <n v="12.509600000000001"/>
  </r>
  <r>
    <d v="2012-09-13T00:00:00"/>
    <x v="5"/>
    <s v="Bike Ride"/>
    <n v="705"/>
    <x v="493"/>
    <n v="3497"/>
    <n v="3.4048099999999999"/>
    <n v="17.622199999999999"/>
  </r>
  <r>
    <d v="2012-09-12T00:00:00"/>
    <x v="0"/>
    <s v="Bike Ride"/>
    <n v="920"/>
    <x v="494"/>
    <n v="4861"/>
    <n v="3.4448400000000001"/>
    <n v="17.417300000000001"/>
  </r>
  <r>
    <d v="2012-09-11T00:00:00"/>
    <x v="1"/>
    <s v="Bike Ride"/>
    <n v="672"/>
    <x v="495"/>
    <n v="5039"/>
    <n v="4.2068700000000003"/>
    <n v="14.2624"/>
  </r>
  <r>
    <d v="2012-09-10T00:00:00"/>
    <x v="2"/>
    <s v="Bike Ride"/>
    <n v="776"/>
    <x v="496"/>
    <n v="8557"/>
    <n v="4.6376499999999998"/>
    <n v="12.9376"/>
  </r>
  <r>
    <d v="2012-09-09T00:00:00"/>
    <x v="3"/>
    <s v="Bike Ride"/>
    <n v="746"/>
    <x v="497"/>
    <n v="4869"/>
    <n v="4.7244599999999997"/>
    <n v="12.6999"/>
  </r>
  <r>
    <d v="2012-09-08T00:00:00"/>
    <x v="4"/>
    <s v="Bike Ride"/>
    <n v="684"/>
    <x v="498"/>
    <n v="3566"/>
    <n v="4.22112"/>
    <n v="14.2142"/>
  </r>
  <r>
    <d v="2012-09-06T00:00:00"/>
    <x v="5"/>
    <s v="Bike Ride"/>
    <n v="751"/>
    <x v="499"/>
    <n v="1908"/>
    <n v="7.4237000000000002"/>
    <n v="8.0822199999999995"/>
  </r>
  <r>
    <d v="2012-09-05T00:00:00"/>
    <x v="0"/>
    <s v="Bike Ride"/>
    <n v="709"/>
    <x v="500"/>
    <n v="2809"/>
    <n v="5.6893200000000004"/>
    <n v="10.546099999999999"/>
  </r>
  <r>
    <d v="2012-09-04T00:00:00"/>
    <x v="1"/>
    <s v="Bike Ride"/>
    <n v="941"/>
    <x v="501"/>
    <n v="4100"/>
    <n v="4.9754800000000001"/>
    <n v="12.059100000000001"/>
  </r>
  <r>
    <d v="2012-09-03T00:00:00"/>
    <x v="2"/>
    <s v="Bike Ride"/>
    <n v="760"/>
    <x v="502"/>
    <n v="6077"/>
    <n v="5.4006999999999996"/>
    <n v="11.1097"/>
  </r>
  <r>
    <d v="2012-09-03T00:00:00"/>
    <x v="2"/>
    <s v="Bike Ride"/>
    <n v="719"/>
    <x v="503"/>
    <n v="3870"/>
    <n v="4.47478"/>
    <n v="13.4085"/>
  </r>
  <r>
    <d v="2012-09-02T00:00:00"/>
    <x v="3"/>
    <s v="Bike Ride"/>
    <n v="806"/>
    <x v="504"/>
    <n v="6396"/>
    <n v="5.2969499999999998"/>
    <n v="11.327299999999999"/>
  </r>
  <r>
    <d v="2012-09-02T00:00:00"/>
    <x v="3"/>
    <s v="Bike Ride"/>
    <n v="902"/>
    <x v="505"/>
    <n v="3164"/>
    <n v="5.4712699999999996"/>
    <n v="10.9664"/>
  </r>
  <r>
    <d v="2012-09-01T00:00:00"/>
    <x v="4"/>
    <s v="Bike Ride"/>
    <n v="754"/>
    <x v="506"/>
    <n v="7671"/>
    <n v="5.4816200000000004"/>
    <n v="10.9457"/>
  </r>
  <r>
    <d v="2012-08-31T00:00:00"/>
    <x v="6"/>
    <s v="Bike Ride"/>
    <n v="601"/>
    <x v="507"/>
    <n v="2586"/>
    <n v="8.9225499999999993"/>
    <n v="6.7245299999999997"/>
  </r>
  <r>
    <d v="2012-08-31T00:00:00"/>
    <x v="6"/>
    <s v="Bike Ride"/>
    <n v="613"/>
    <x v="508"/>
    <n v="3329"/>
    <n v="4.9320700000000004"/>
    <n v="12.1653"/>
  </r>
  <r>
    <d v="2012-08-30T00:00:00"/>
    <x v="5"/>
    <s v="Bike Ride"/>
    <n v="744"/>
    <x v="509"/>
    <n v="2503"/>
    <n v="7.7274399999999996"/>
    <n v="7.7645299999999997"/>
  </r>
  <r>
    <d v="2012-08-29T00:00:00"/>
    <x v="0"/>
    <s v="Bike Ride"/>
    <n v="492"/>
    <x v="510"/>
    <n v="4157"/>
    <n v="4.9999900000000004"/>
    <n v="12"/>
  </r>
  <r>
    <d v="2012-08-28T00:00:00"/>
    <x v="1"/>
    <s v="Bike Ride"/>
    <n v="766"/>
    <x v="511"/>
    <n v="2681"/>
    <n v="6.7736200000000002"/>
    <n v="8.8578899999999994"/>
  </r>
  <r>
    <d v="2012-08-28T00:00:00"/>
    <x v="1"/>
    <s v="Bike Ride"/>
    <n v="724"/>
    <x v="512"/>
    <n v="6019"/>
    <n v="5.6896500000000003"/>
    <n v="10.545500000000001"/>
  </r>
  <r>
    <d v="2012-08-27T00:00:00"/>
    <x v="2"/>
    <s v="Bike Ride"/>
    <n v="878"/>
    <x v="513"/>
    <n v="2153"/>
    <n v="7.2947199999999999"/>
    <n v="8.2251300000000001"/>
  </r>
  <r>
    <d v="2012-08-27T00:00:00"/>
    <x v="2"/>
    <s v="Bike Ride"/>
    <n v="786"/>
    <x v="514"/>
    <n v="4203"/>
    <n v="4.6222399999999997"/>
    <n v="12.980700000000001"/>
  </r>
  <r>
    <d v="2012-08-26T00:00:00"/>
    <x v="3"/>
    <s v="Bike Ride"/>
    <n v="776"/>
    <x v="515"/>
    <n v="2767"/>
    <n v="7.1661200000000003"/>
    <n v="8.3727300000000007"/>
  </r>
  <r>
    <d v="2012-08-26T00:00:00"/>
    <x v="3"/>
    <s v="Bike Ride"/>
    <n v="754"/>
    <x v="516"/>
    <n v="6399"/>
    <n v="5.4918100000000001"/>
    <n v="10.9254"/>
  </r>
  <r>
    <d v="2012-08-24T00:00:00"/>
    <x v="6"/>
    <s v="Bike Ride"/>
    <n v="710"/>
    <x v="517"/>
    <n v="2113"/>
    <n v="5.0016699999999998"/>
    <n v="11.996"/>
  </r>
  <r>
    <d v="2012-08-23T00:00:00"/>
    <x v="5"/>
    <s v="Bike Ride"/>
    <n v="727"/>
    <x v="518"/>
    <n v="6573"/>
    <n v="6.1602800000000002"/>
    <n v="9.7398100000000003"/>
  </r>
  <r>
    <d v="2012-08-22T00:00:00"/>
    <x v="0"/>
    <s v="Bike Ride"/>
    <n v="911"/>
    <x v="519"/>
    <n v="3193"/>
    <n v="11.045400000000001"/>
    <n v="5.4321299999999999"/>
  </r>
  <r>
    <d v="2012-08-20T00:00:00"/>
    <x v="2"/>
    <s v="Bike Ride"/>
    <n v="800"/>
    <x v="520"/>
    <n v="2772"/>
    <n v="8.9769000000000005"/>
    <n v="6.6838300000000004"/>
  </r>
  <r>
    <d v="2012-08-20T00:00:00"/>
    <x v="2"/>
    <s v="Bike Ride"/>
    <n v="889"/>
    <x v="521"/>
    <n v="10174"/>
    <n v="9.3055500000000002"/>
    <n v="6.4477700000000002"/>
  </r>
  <r>
    <d v="2012-08-19T00:00:00"/>
    <x v="3"/>
    <s v="Bike Ride"/>
    <n v="780"/>
    <x v="522"/>
    <n v="2801"/>
    <n v="7.4440099999999996"/>
    <n v="8.0601699999999994"/>
  </r>
  <r>
    <d v="2012-08-18T00:00:00"/>
    <x v="4"/>
    <s v="Bike Ride"/>
    <n v="785"/>
    <x v="523"/>
    <n v="2556"/>
    <n v="6.5273099999999999"/>
    <n v="9.1921499999999998"/>
  </r>
  <r>
    <d v="2012-08-18T00:00:00"/>
    <x v="4"/>
    <s v="Bike Ride"/>
    <n v="869"/>
    <x v="524"/>
    <n v="4201"/>
    <n v="4.5995900000000001"/>
    <n v="13.044600000000001"/>
  </r>
  <r>
    <d v="2012-08-17T00:00:00"/>
    <x v="6"/>
    <s v="Bike Ride"/>
    <n v="760"/>
    <x v="525"/>
    <n v="2789"/>
    <n v="7.2311800000000002"/>
    <n v="8.2973999999999997"/>
  </r>
  <r>
    <d v="2012-08-17T00:00:00"/>
    <x v="6"/>
    <s v="Bike Ride"/>
    <n v="814"/>
    <x v="526"/>
    <n v="7075"/>
    <n v="3.9251900000000002"/>
    <n v="15.2859"/>
  </r>
  <r>
    <d v="2012-08-16T00:00:00"/>
    <x v="5"/>
    <s v="Bike Ride"/>
    <n v="835"/>
    <x v="527"/>
    <n v="2800"/>
    <n v="7.1860099999999996"/>
    <n v="8.3495600000000003"/>
  </r>
  <r>
    <d v="2012-08-16T00:00:00"/>
    <x v="5"/>
    <s v="Bike Ride"/>
    <n v="531"/>
    <x v="528"/>
    <n v="8869"/>
    <n v="3.6454900000000001"/>
    <n v="16.4587"/>
  </r>
  <r>
    <d v="2012-08-15T00:00:00"/>
    <x v="0"/>
    <s v="Bike Ride"/>
    <n v="505"/>
    <x v="529"/>
    <n v="2411"/>
    <n v="6.8807099999999997"/>
    <n v="8.7200299999999995"/>
  </r>
  <r>
    <d v="2012-08-14T00:00:00"/>
    <x v="1"/>
    <s v="Bike Ride"/>
    <n v="768"/>
    <x v="530"/>
    <n v="4936"/>
    <n v="3.0290499999999998"/>
    <n v="19.808199999999999"/>
  </r>
  <r>
    <d v="2012-08-14T00:00:00"/>
    <x v="1"/>
    <s v="Bike Ride"/>
    <n v="1179"/>
    <x v="531"/>
    <n v="2411"/>
    <n v="6.8807099999999997"/>
    <n v="8.7200299999999995"/>
  </r>
  <r>
    <d v="2012-08-13T00:00:00"/>
    <x v="2"/>
    <s v="Bike Ride"/>
    <n v="640"/>
    <x v="532"/>
    <n v="2411"/>
    <n v="6.8793300000000004"/>
    <n v="8.7217800000000008"/>
  </r>
  <r>
    <d v="2012-08-13T00:00:00"/>
    <x v="2"/>
    <s v="Bike Ride"/>
    <n v="775"/>
    <x v="533"/>
    <n v="8266"/>
    <n v="3.9549799999999999"/>
    <n v="15.1707"/>
  </r>
  <r>
    <d v="2012-08-12T00:00:00"/>
    <x v="3"/>
    <s v="Bike Ride"/>
    <n v="786"/>
    <x v="534"/>
    <n v="2894"/>
    <n v="10.9283"/>
    <n v="5.4903300000000002"/>
  </r>
  <r>
    <d v="2012-08-12T00:00:00"/>
    <x v="3"/>
    <s v="Bike Ride"/>
    <n v="870"/>
    <x v="535"/>
    <n v="3687"/>
    <n v="3.5111500000000002"/>
    <n v="17.0884"/>
  </r>
  <r>
    <d v="2012-08-11T00:00:00"/>
    <x v="4"/>
    <s v="Bike Ride"/>
    <n v="829"/>
    <x v="536"/>
    <n v="2002"/>
    <n v="7.0800400000000003"/>
    <n v="8.4745299999999997"/>
  </r>
  <r>
    <d v="2012-08-11T00:00:00"/>
    <x v="4"/>
    <s v="Bike Ride"/>
    <n v="808"/>
    <x v="537"/>
    <n v="8565"/>
    <n v="3.8742800000000002"/>
    <n v="15.486800000000001"/>
  </r>
  <r>
    <d v="2012-08-10T00:00:00"/>
    <x v="6"/>
    <s v="Bike Ride"/>
    <n v="840"/>
    <x v="538"/>
    <n v="4800"/>
    <n v="3.7955100000000002"/>
    <n v="15.808199999999999"/>
  </r>
  <r>
    <d v="2012-08-10T00:00:00"/>
    <x v="6"/>
    <s v="Bike Ride"/>
    <n v="786"/>
    <x v="539"/>
    <n v="1816"/>
    <n v="6.4810800000000004"/>
    <n v="9.2577099999999994"/>
  </r>
  <r>
    <d v="2012-08-09T00:00:00"/>
    <x v="5"/>
    <s v="Bike Ride"/>
    <n v="833"/>
    <x v="540"/>
    <n v="2565"/>
    <n v="8.1443999999999992"/>
    <n v="7.3670200000000001"/>
  </r>
  <r>
    <d v="2012-08-09T00:00:00"/>
    <x v="5"/>
    <s v="Bike Ride"/>
    <n v="912"/>
    <x v="541"/>
    <n v="4265"/>
    <n v="3.3762599999999998"/>
    <n v="17.771100000000001"/>
  </r>
  <r>
    <d v="2012-08-08T00:00:00"/>
    <x v="0"/>
    <s v="Bike Ride"/>
    <n v="809"/>
    <x v="542"/>
    <n v="5680"/>
    <n v="3.2751800000000002"/>
    <n v="18.319600000000001"/>
  </r>
  <r>
    <d v="2012-08-07T00:00:00"/>
    <x v="1"/>
    <s v="Bike Ride"/>
    <n v="821"/>
    <x v="543"/>
    <n v="5257"/>
    <n v="4.093"/>
    <n v="14.6592"/>
  </r>
  <r>
    <d v="2012-08-06T00:00:00"/>
    <x v="2"/>
    <s v="Bike Ride"/>
    <n v="981"/>
    <x v="544"/>
    <n v="4316"/>
    <n v="3.4034900000000001"/>
    <n v="17.629000000000001"/>
  </r>
  <r>
    <d v="2012-08-05T00:00:00"/>
    <x v="3"/>
    <s v="Bike Ride"/>
    <n v="788"/>
    <x v="545"/>
    <n v="3600"/>
    <n v="0"/>
    <n v="0"/>
  </r>
  <r>
    <d v="2012-08-04T00:00:00"/>
    <x v="4"/>
    <s v="Bike Ride"/>
    <n v="944"/>
    <x v="546"/>
    <n v="4730"/>
    <n v="3.2765900000000001"/>
    <n v="18.311699999999998"/>
  </r>
  <r>
    <d v="2012-08-03T00:00:00"/>
    <x v="6"/>
    <s v="Bike Ride"/>
    <n v="856"/>
    <x v="547"/>
    <n v="2426"/>
    <n v="8.5355799999999995"/>
    <n v="7.0293999999999999"/>
  </r>
  <r>
    <d v="2012-08-03T00:00:00"/>
    <x v="6"/>
    <s v="Bike Ride"/>
    <n v="807"/>
    <x v="548"/>
    <n v="7587"/>
    <n v="3.7760600000000002"/>
    <n v="15.8896"/>
  </r>
  <r>
    <d v="2012-08-01T00:00:00"/>
    <x v="0"/>
    <s v="Bike Ride"/>
    <n v="856"/>
    <x v="549"/>
    <n v="3494"/>
    <n v="5.2829899999999999"/>
    <n v="11.357200000000001"/>
  </r>
  <r>
    <d v="2012-08-02T00:00:00"/>
    <x v="5"/>
    <s v="Bike Ride"/>
    <n v="692"/>
    <x v="549"/>
    <n v="4631"/>
    <n v="6.9289100000000001"/>
    <n v="8.6593699999999991"/>
  </r>
  <r>
    <d v="2012-07-31T00:00:00"/>
    <x v="1"/>
    <s v="Bike Ride"/>
    <n v="883"/>
    <x v="550"/>
    <n v="232"/>
    <n v="0.19548399999999999"/>
    <n v="306.93099999999998"/>
  </r>
  <r>
    <d v="2012-07-30T00:00:00"/>
    <x v="2"/>
    <s v="Bike Ride"/>
    <n v="1011"/>
    <x v="551"/>
    <n v="3923"/>
    <n v="3.5116100000000001"/>
    <n v="17.086200000000002"/>
  </r>
  <r>
    <d v="2012-07-30T00:00:00"/>
    <x v="2"/>
    <s v="Bike Ride"/>
    <n v="824"/>
    <x v="552"/>
    <n v="612"/>
    <n v="3.37154"/>
    <n v="17.795999999999999"/>
  </r>
  <r>
    <d v="2012-07-27T00:00:00"/>
    <x v="6"/>
    <s v="Bike Ride"/>
    <n v="861"/>
    <x v="553"/>
    <n v="5108"/>
    <n v="3.7446600000000001"/>
    <n v="16.0228"/>
  </r>
  <r>
    <d v="2012-07-26T00:00:00"/>
    <x v="5"/>
    <s v="Bike Ride"/>
    <n v="787"/>
    <x v="554"/>
    <n v="8455"/>
    <n v="4.7357399999999998"/>
    <n v="12.669600000000001"/>
  </r>
  <r>
    <d v="2012-07-25T00:00:00"/>
    <x v="0"/>
    <s v="Bike Ride"/>
    <n v="1023"/>
    <x v="555"/>
    <n v="5273"/>
    <n v="4.0567500000000001"/>
    <n v="14.7902"/>
  </r>
  <r>
    <d v="2012-07-23T00:00:00"/>
    <x v="2"/>
    <s v="Bike Ride"/>
    <n v="821"/>
    <x v="556"/>
    <n v="3753"/>
    <n v="5.5600300000000002"/>
    <n v="10.7913"/>
  </r>
  <r>
    <d v="2012-07-21T00:00:00"/>
    <x v="4"/>
    <s v="Bike Ride"/>
    <n v="692"/>
    <x v="557"/>
    <n v="8324"/>
    <n v="26.493500000000001"/>
    <n v="2.2646999999999999"/>
  </r>
  <r>
    <d v="2012-07-20T00:00:00"/>
    <x v="6"/>
    <s v="Bike Ride"/>
    <n v="823"/>
    <x v="558"/>
    <n v="4573"/>
    <n v="6.3913200000000003"/>
    <n v="9.3877299999999995"/>
  </r>
  <r>
    <d v="2012-07-20T00:00:00"/>
    <x v="6"/>
    <s v="Bike Ride"/>
    <n v="830"/>
    <x v="559"/>
    <n v="2253"/>
    <n v="8.63218"/>
    <n v="6.9507300000000001"/>
  </r>
  <r>
    <d v="2012-07-19T00:00:00"/>
    <x v="5"/>
    <s v="Bike Ride"/>
    <n v="840"/>
    <x v="560"/>
    <n v="5681"/>
    <n v="3.4543200000000001"/>
    <n v="17.369599999999998"/>
  </r>
  <r>
    <d v="2012-07-18T00:00:00"/>
    <x v="0"/>
    <s v="Bike Ride"/>
    <n v="1064"/>
    <x v="561"/>
    <n v="2253"/>
    <n v="8.6223299999999998"/>
    <n v="6.9586699999999997"/>
  </r>
  <r>
    <d v="2012-07-18T00:00:00"/>
    <x v="0"/>
    <s v="Bike Ride"/>
    <n v="876"/>
    <x v="562"/>
    <n v="4165"/>
    <n v="3.8371300000000002"/>
    <n v="15.636699999999999"/>
  </r>
  <r>
    <d v="2012-07-17T00:00:00"/>
    <x v="1"/>
    <s v="Bike Ride"/>
    <n v="864"/>
    <x v="563"/>
    <n v="4298"/>
    <n v="6.5739400000000003"/>
    <n v="9.1269500000000008"/>
  </r>
  <r>
    <d v="2012-07-15T00:00:00"/>
    <x v="3"/>
    <s v="Bike Ride"/>
    <n v="863"/>
    <x v="564"/>
    <n v="1722"/>
    <n v="5.3033900000000003"/>
    <n v="11.313499999999999"/>
  </r>
  <r>
    <d v="2012-07-16T00:00:00"/>
    <x v="2"/>
    <s v="Bike Ride"/>
    <n v="863"/>
    <x v="564"/>
    <n v="3789"/>
    <n v="7.2542299999999997"/>
    <n v="8.2710299999999997"/>
  </r>
  <r>
    <d v="2012-07-15T00:00:00"/>
    <x v="3"/>
    <s v="Bike Ride"/>
    <n v="841"/>
    <x v="565"/>
    <n v="2880"/>
    <n v="9.8562600000000007"/>
    <n v="6.0875000000000004"/>
  </r>
  <r>
    <d v="2012-07-14T00:00:00"/>
    <x v="4"/>
    <s v="Bike Ride"/>
    <n v="737"/>
    <x v="566"/>
    <n v="12682"/>
    <n v="7.3167499999999999"/>
    <n v="8.2003599999999999"/>
  </r>
  <r>
    <d v="2012-07-13T00:00:00"/>
    <x v="6"/>
    <s v="Bike Ride"/>
    <n v="734"/>
    <x v="567"/>
    <n v="3443"/>
    <n v="4.2483300000000002"/>
    <n v="14.123200000000001"/>
  </r>
  <r>
    <d v="2012-07-13T00:00:00"/>
    <x v="6"/>
    <s v="Bike Ride"/>
    <n v="897"/>
    <x v="568"/>
    <n v="2448"/>
    <n v="8.9473699999999994"/>
    <n v="6.7058799999999996"/>
  </r>
  <r>
    <d v="2012-07-13T00:00:00"/>
    <x v="6"/>
    <s v="Bike Ride"/>
    <n v="831"/>
    <x v="569"/>
    <n v="3959"/>
    <n v="3.5891099999999998"/>
    <n v="16.717300000000002"/>
  </r>
  <r>
    <d v="2012-07-12T00:00:00"/>
    <x v="5"/>
    <s v="Bike Ride"/>
    <n v="891"/>
    <x v="570"/>
    <n v="5213"/>
    <n v="6.2058900000000001"/>
    <n v="9.6682400000000008"/>
  </r>
  <r>
    <d v="2012-07-11T00:00:00"/>
    <x v="0"/>
    <s v="Bike Ride"/>
    <n v="864"/>
    <x v="571"/>
    <n v="2700"/>
    <n v="9.0543300000000002"/>
    <n v="6.6266699999999998"/>
  </r>
  <r>
    <d v="2012-07-11T00:00:00"/>
    <x v="0"/>
    <s v="Bike Ride"/>
    <n v="916"/>
    <x v="572"/>
    <n v="701"/>
    <n v="4.3271600000000001"/>
    <n v="13.8659"/>
  </r>
  <r>
    <d v="2012-07-11T00:00:00"/>
    <x v="0"/>
    <s v="Bike Ride"/>
    <n v="797"/>
    <x v="573"/>
    <n v="701"/>
    <n v="4.3271600000000001"/>
    <n v="13.8659"/>
  </r>
  <r>
    <d v="2012-07-10T00:00:00"/>
    <x v="1"/>
    <s v="Bike Ride"/>
    <n v="885"/>
    <x v="574"/>
    <n v="4997"/>
    <n v="6.8046300000000004"/>
    <n v="8.81752"/>
  </r>
  <r>
    <d v="2012-07-09T00:00:00"/>
    <x v="2"/>
    <s v="Bike Ride"/>
    <n v="966"/>
    <x v="575"/>
    <n v="3906"/>
    <n v="6.2364300000000004"/>
    <n v="9.6209000000000007"/>
  </r>
  <r>
    <d v="2012-07-09T00:00:00"/>
    <x v="2"/>
    <s v="Bike Ride"/>
    <n v="903"/>
    <x v="576"/>
    <n v="6790"/>
    <n v="3.5443199999999999"/>
    <n v="16.9285"/>
  </r>
  <r>
    <d v="2012-07-08T00:00:00"/>
    <x v="3"/>
    <s v="Bike Ride"/>
    <n v="910"/>
    <x v="577"/>
    <n v="9357"/>
    <n v="8.2737200000000009"/>
    <n v="7.2518799999999999"/>
  </r>
  <r>
    <d v="2012-07-07T00:00:00"/>
    <x v="4"/>
    <s v="Bike Ride"/>
    <n v="812"/>
    <x v="578"/>
    <n v="2448"/>
    <n v="8.9452499999999997"/>
    <n v="6.7074699999999998"/>
  </r>
  <r>
    <d v="2012-07-07T00:00:00"/>
    <x v="4"/>
    <s v="Bike Ride"/>
    <n v="877"/>
    <x v="579"/>
    <n v="2508"/>
    <n v="6.0854900000000001"/>
    <n v="9.8595199999999998"/>
  </r>
  <r>
    <d v="2012-07-06T00:00:00"/>
    <x v="6"/>
    <s v="Bike Ride"/>
    <n v="933"/>
    <x v="580"/>
    <n v="4194"/>
    <n v="9.0771800000000002"/>
    <n v="6.6099800000000002"/>
  </r>
  <r>
    <d v="2012-07-06T00:00:00"/>
    <x v="6"/>
    <s v="Bike Ride"/>
    <n v="1215"/>
    <x v="581"/>
    <n v="8833"/>
    <n v="3.9816799999999999"/>
    <n v="15.069000000000001"/>
  </r>
  <r>
    <d v="2012-07-05T00:00:00"/>
    <x v="5"/>
    <s v="Bike Ride"/>
    <n v="937"/>
    <x v="582"/>
    <n v="2880"/>
    <n v="9.8562600000000007"/>
    <n v="6.0875000000000004"/>
  </r>
  <r>
    <d v="2012-07-05T00:00:00"/>
    <x v="5"/>
    <s v="Bike Ride"/>
    <n v="851"/>
    <x v="583"/>
    <n v="2190"/>
    <n v="4.1954000000000002"/>
    <n v="14.301399999999999"/>
  </r>
  <r>
    <d v="2012-07-04T00:00:00"/>
    <x v="0"/>
    <s v="Bike Ride"/>
    <n v="936"/>
    <x v="584"/>
    <n v="2880"/>
    <n v="9.8562600000000007"/>
    <n v="6.0875000000000004"/>
  </r>
  <r>
    <d v="2012-07-04T00:00:00"/>
    <x v="0"/>
    <s v="Bike Ride"/>
    <n v="936"/>
    <x v="584"/>
    <n v="5600"/>
    <n v="3.53"/>
    <n v="16.9971"/>
  </r>
  <r>
    <d v="2012-07-03T00:00:00"/>
    <x v="1"/>
    <s v="Bike Ride"/>
    <n v="914"/>
    <x v="585"/>
    <n v="6542"/>
    <n v="3.8847299999999998"/>
    <n v="15.4451"/>
  </r>
  <r>
    <d v="2012-07-03T00:00:00"/>
    <x v="1"/>
    <s v="Bike Ride"/>
    <n v="1160"/>
    <x v="586"/>
    <n v="2100"/>
    <n v="0"/>
    <n v="0"/>
  </r>
  <r>
    <d v="2012-07-02T00:00:00"/>
    <x v="2"/>
    <s v="Bike Ride"/>
    <n v="908"/>
    <x v="587"/>
    <n v="2290"/>
    <n v="4.09429"/>
    <n v="14.6546"/>
  </r>
  <r>
    <d v="2012-07-02T00:00:00"/>
    <x v="2"/>
    <s v="Bike Ride"/>
    <n v="921"/>
    <x v="588"/>
    <n v="2700"/>
    <n v="9.0543300000000002"/>
    <n v="6.6266699999999998"/>
  </r>
  <r>
    <d v="2012-07-01T00:00:00"/>
    <x v="3"/>
    <s v="Bike Ride"/>
    <n v="1381"/>
    <x v="589"/>
    <n v="3873"/>
    <n v="5.5112199999999998"/>
    <n v="10.886900000000001"/>
  </r>
  <r>
    <d v="2012-07-01T00:00:00"/>
    <x v="3"/>
    <s v="Bike Ride"/>
    <n v="921"/>
    <x v="590"/>
    <n v="701"/>
    <n v="4.3205999999999998"/>
    <n v="13.887"/>
  </r>
  <r>
    <d v="2012-07-01T00:00:00"/>
    <x v="3"/>
    <s v="Bike Ride"/>
    <n v="1123"/>
    <x v="591"/>
    <n v="2190"/>
    <n v="4.19536"/>
    <n v="14.301500000000001"/>
  </r>
  <r>
    <d v="2012-07-01T00:00:00"/>
    <x v="3"/>
    <s v="Bike Ride"/>
    <n v="864"/>
    <x v="592"/>
    <n v="5236"/>
    <n v="3.8880699999999999"/>
    <n v="15.431800000000001"/>
  </r>
  <r>
    <d v="2012-06-30T00:00:00"/>
    <x v="4"/>
    <s v="Bike Ride"/>
    <n v="1032"/>
    <x v="593"/>
    <n v="10426"/>
    <n v="5.9842300000000002"/>
    <n v="10.026400000000001"/>
  </r>
  <r>
    <d v="2012-06-29T00:00:00"/>
    <x v="6"/>
    <s v="Bike Ride"/>
    <n v="950"/>
    <x v="594"/>
    <n v="3650"/>
    <n v="5.9576500000000001"/>
    <n v="10.071099999999999"/>
  </r>
  <r>
    <d v="2012-06-28T00:00:00"/>
    <x v="5"/>
    <s v="Bike Ride"/>
    <n v="949"/>
    <x v="595"/>
    <n v="6300"/>
    <n v="7.3426600000000004"/>
    <n v="8.1714300000000009"/>
  </r>
  <r>
    <d v="2012-06-27T00:00:00"/>
    <x v="0"/>
    <s v="Bike Ride"/>
    <n v="979"/>
    <x v="596"/>
    <n v="3914"/>
    <n v="5.9060899999999998"/>
    <n v="10.159000000000001"/>
  </r>
  <r>
    <d v="2012-06-26T00:00:00"/>
    <x v="1"/>
    <s v="Bike Ride"/>
    <n v="1018"/>
    <x v="597"/>
    <n v="2700"/>
    <n v="9"/>
    <n v="6.6666699999999999"/>
  </r>
  <r>
    <d v="2012-06-26T00:00:00"/>
    <x v="1"/>
    <s v="Bike Ride"/>
    <n v="935"/>
    <x v="598"/>
    <n v="1718"/>
    <n v="5.8725699999999996"/>
    <n v="10.217000000000001"/>
  </r>
  <r>
    <d v="2012-06-25T00:00:00"/>
    <x v="2"/>
    <s v="Bike Ride"/>
    <n v="1059"/>
    <x v="599"/>
    <n v="2528"/>
    <n v="5.76037"/>
    <n v="10.416"/>
  </r>
  <r>
    <d v="2012-06-25T00:00:00"/>
    <x v="2"/>
    <s v="Bike Ride"/>
    <n v="959"/>
    <x v="600"/>
    <n v="6444"/>
    <n v="5.9972200000000004"/>
    <n v="10.0046"/>
  </r>
  <r>
    <d v="2012-06-24T00:00:00"/>
    <x v="3"/>
    <s v="Bike Ride"/>
    <n v="971"/>
    <x v="601"/>
    <n v="2518"/>
    <n v="9.4664699999999993"/>
    <n v="6.3381600000000002"/>
  </r>
  <r>
    <d v="2012-06-24T00:00:00"/>
    <x v="3"/>
    <s v="Bike Ride"/>
    <n v="1027"/>
    <x v="602"/>
    <n v="5180"/>
    <n v="4.1889099999999999"/>
    <n v="14.323600000000001"/>
  </r>
  <r>
    <d v="2012-06-23T00:00:00"/>
    <x v="4"/>
    <s v="Bike Ride"/>
    <n v="954"/>
    <x v="603"/>
    <n v="2184"/>
    <n v="4.2523499999999999"/>
    <n v="14.1098"/>
  </r>
  <r>
    <d v="2012-06-23T00:00:00"/>
    <x v="4"/>
    <s v="Bike Ride"/>
    <n v="643"/>
    <x v="604"/>
    <n v="2700"/>
    <n v="9"/>
    <n v="6.6666699999999999"/>
  </r>
  <r>
    <d v="2012-06-22T00:00:00"/>
    <x v="6"/>
    <s v="Bike Ride"/>
    <n v="1061"/>
    <x v="605"/>
    <n v="2312"/>
    <n v="7.0401899999999999"/>
    <n v="8.5225000000000009"/>
  </r>
  <r>
    <d v="2012-06-22T00:00:00"/>
    <x v="6"/>
    <s v="Bike Ride"/>
    <n v="959"/>
    <x v="606"/>
    <n v="3823"/>
    <n v="5.4291799999999997"/>
    <n v="11.051399999999999"/>
  </r>
  <r>
    <d v="2012-06-21T00:00:00"/>
    <x v="5"/>
    <s v="Bike Ride"/>
    <n v="1128"/>
    <x v="607"/>
    <n v="5773"/>
    <n v="7.7030900000000004"/>
    <n v="7.7890800000000002"/>
  </r>
  <r>
    <d v="2012-06-20T00:00:00"/>
    <x v="0"/>
    <s v="Bike Ride"/>
    <n v="1052"/>
    <x v="608"/>
    <n v="7200"/>
    <n v="7.5"/>
    <n v="8"/>
  </r>
  <r>
    <d v="2012-06-19T00:00:00"/>
    <x v="1"/>
    <s v="Bike Ride"/>
    <n v="1133"/>
    <x v="609"/>
    <n v="2537"/>
    <n v="5.9334300000000004"/>
    <n v="10.1122"/>
  </r>
  <r>
    <d v="2012-06-19T00:00:00"/>
    <x v="1"/>
    <s v="Bike Ride"/>
    <n v="1056"/>
    <x v="610"/>
    <n v="1800"/>
    <n v="4.2857099999999999"/>
    <n v="14"/>
  </r>
  <r>
    <d v="2012-06-19T00:00:00"/>
    <x v="1"/>
    <s v="Bike Ride"/>
    <n v="1149"/>
    <x v="611"/>
    <n v="2700"/>
    <n v="9"/>
    <n v="6.6666699999999999"/>
  </r>
  <r>
    <d v="2012-06-18T00:00:00"/>
    <x v="2"/>
    <s v="Bike Ride"/>
    <n v="1236"/>
    <x v="612"/>
    <n v="2700"/>
    <n v="9"/>
    <n v="6.6666699999999999"/>
  </r>
  <r>
    <d v="2012-06-18T00:00:00"/>
    <x v="2"/>
    <s v="Bike Ride"/>
    <n v="728"/>
    <x v="613"/>
    <n v="4667"/>
    <n v="6.1066599999999998"/>
    <n v="9.8253299999999992"/>
  </r>
  <r>
    <d v="2012-06-17T00:00:00"/>
    <x v="3"/>
    <s v="Bike Ride"/>
    <n v="1952"/>
    <x v="614"/>
    <n v="2678"/>
    <n v="9.0265299999999993"/>
    <n v="6.6470700000000003"/>
  </r>
  <r>
    <d v="2012-06-17T00:00:00"/>
    <x v="3"/>
    <s v="Bike Ride"/>
    <n v="688"/>
    <x v="615"/>
    <n v="3965"/>
    <n v="4.4433199999999999"/>
    <n v="13.503399999999999"/>
  </r>
  <r>
    <d v="2012-06-16T00:00:00"/>
    <x v="4"/>
    <s v="Bike Ride"/>
    <n v="866"/>
    <x v="616"/>
    <n v="1840"/>
    <n v="8.3574400000000004"/>
    <n v="7.1792400000000001"/>
  </r>
  <r>
    <d v="2012-06-16T00:00:00"/>
    <x v="4"/>
    <s v="Bike Ride"/>
    <n v="1108"/>
    <x v="617"/>
    <n v="3512"/>
    <n v="4.3022"/>
    <n v="13.946400000000001"/>
  </r>
  <r>
    <d v="2012-06-15T00:00:00"/>
    <x v="6"/>
    <s v="Bike Ride"/>
    <n v="685"/>
    <x v="618"/>
    <n v="3926"/>
    <n v="13.567"/>
    <n v="4.4225000000000003"/>
  </r>
  <r>
    <d v="2012-06-14T00:00:00"/>
    <x v="5"/>
    <s v="Bike Ride"/>
    <n v="1068"/>
    <x v="619"/>
    <n v="6641"/>
    <n v="6.8379799999999999"/>
    <n v="8.7745300000000004"/>
  </r>
  <r>
    <d v="2012-06-14T00:00:00"/>
    <x v="5"/>
    <s v="Bike Ride"/>
    <n v="989"/>
    <x v="620"/>
    <n v="8141"/>
    <n v="4.75549"/>
    <n v="12.617000000000001"/>
  </r>
  <r>
    <d v="2012-06-13T00:00:00"/>
    <x v="0"/>
    <s v="Bike Ride"/>
    <n v="620"/>
    <x v="621"/>
    <n v="6300"/>
    <n v="7"/>
    <n v="8.5714299999999994"/>
  </r>
  <r>
    <d v="2012-06-12T00:00:00"/>
    <x v="1"/>
    <s v="Bike Ride"/>
    <n v="1636"/>
    <x v="622"/>
    <n v="5900"/>
    <n v="5.8587999999999996"/>
    <n v="10.241"/>
  </r>
  <r>
    <d v="2012-06-11T00:00:00"/>
    <x v="2"/>
    <s v="Bike Ride"/>
    <n v="1059"/>
    <x v="623"/>
    <n v="6439"/>
    <n v="5.4208699999999999"/>
    <n v="11.068300000000001"/>
  </r>
  <r>
    <d v="2012-06-11T00:00:00"/>
    <x v="2"/>
    <s v="Bike Ride"/>
    <n v="1159"/>
    <x v="624"/>
    <n v="936"/>
    <n v="10.1028"/>
    <n v="5.93893"/>
  </r>
  <r>
    <d v="2012-06-11T00:00:00"/>
    <x v="2"/>
    <s v="Bike Ride"/>
    <n v="1190"/>
    <x v="625"/>
    <n v="2178"/>
    <n v="4.6786700000000003"/>
    <n v="12.8241"/>
  </r>
  <r>
    <d v="2012-06-10T00:00:00"/>
    <x v="3"/>
    <s v="Bike Ride"/>
    <n v="1146"/>
    <x v="626"/>
    <n v="6937"/>
    <n v="5.2235800000000001"/>
    <n v="11.4864"/>
  </r>
  <r>
    <d v="2012-06-09T00:00:00"/>
    <x v="4"/>
    <s v="Bike Ride"/>
    <n v="1111"/>
    <x v="627"/>
    <n v="9237"/>
    <n v="6.7039299999999997"/>
    <n v="8.9499700000000004"/>
  </r>
  <r>
    <d v="2012-06-08T00:00:00"/>
    <x v="6"/>
    <s v="Bike Ride"/>
    <n v="1110"/>
    <x v="628"/>
    <n v="6145"/>
    <n v="5.7863300000000004"/>
    <n v="10.369300000000001"/>
  </r>
  <r>
    <d v="2012-06-07T00:00:00"/>
    <x v="5"/>
    <s v="Bike Ride"/>
    <n v="1147"/>
    <x v="629"/>
    <n v="7166"/>
    <n v="9.6585400000000003"/>
    <n v="6.2121199999999996"/>
  </r>
  <r>
    <d v="2012-06-06T00:00:00"/>
    <x v="0"/>
    <s v="Bike Ride"/>
    <n v="49"/>
    <x v="630"/>
    <n v="6312"/>
    <n v="7.3361200000000002"/>
    <n v="8.1787100000000006"/>
  </r>
  <r>
    <d v="2012-06-05T00:00:00"/>
    <x v="1"/>
    <s v="Bike Ride"/>
    <n v="1125"/>
    <x v="631"/>
    <n v="3252"/>
    <n v="3.9538000000000002"/>
    <n v="15.1753"/>
  </r>
  <r>
    <d v="2012-06-05T00:00:00"/>
    <x v="1"/>
    <s v="Bike Ride"/>
    <n v="1182"/>
    <x v="632"/>
    <n v="4105"/>
    <n v="5.5471199999999996"/>
    <n v="10.8164"/>
  </r>
  <r>
    <d v="2012-06-04T00:00:00"/>
    <x v="2"/>
    <s v="Bike Ride"/>
    <n v="1162"/>
    <x v="633"/>
    <n v="2700"/>
    <n v="9.0361399999999996"/>
    <n v="6.64"/>
  </r>
  <r>
    <d v="2012-06-03T00:00:00"/>
    <x v="3"/>
    <s v="Bike Ride"/>
    <n v="1150"/>
    <x v="634"/>
    <n v="2381"/>
    <n v="7.9837199999999999"/>
    <n v="7.5152900000000002"/>
  </r>
  <r>
    <d v="2012-06-02T00:00:00"/>
    <x v="4"/>
    <s v="Bike Ride"/>
    <n v="1199"/>
    <x v="635"/>
    <n v="2151"/>
    <n v="7.3904100000000001"/>
    <n v="8.1186299999999996"/>
  </r>
  <r>
    <d v="2012-06-01T00:00:00"/>
    <x v="6"/>
    <s v="Bike Ride"/>
    <n v="1148"/>
    <x v="636"/>
    <n v="5419"/>
    <n v="4.8894099999999998"/>
    <n v="12.2714"/>
  </r>
  <r>
    <d v="2012-05-31T00:00:00"/>
    <x v="5"/>
    <s v="Bike Ride"/>
    <n v="1118"/>
    <x v="637"/>
    <n v="2700"/>
    <n v="9"/>
    <n v="6.6666699999999999"/>
  </r>
  <r>
    <d v="2012-05-30T00:00:00"/>
    <x v="0"/>
    <s v="Bike Ride"/>
    <n v="1182"/>
    <x v="638"/>
    <n v="7055"/>
    <n v="6.2655200000000004"/>
    <n v="9.5762099999999997"/>
  </r>
  <r>
    <d v="2012-05-30T00:00:00"/>
    <x v="0"/>
    <s v="Bike Ride"/>
    <n v="902"/>
    <x v="639"/>
    <n v="2425"/>
    <n v="5.0062699999999998"/>
    <n v="11.984999999999999"/>
  </r>
  <r>
    <d v="2012-05-29T00:00:00"/>
    <x v="1"/>
    <s v="Bike Ride"/>
    <n v="1163"/>
    <x v="640"/>
    <n v="3613"/>
    <n v="6.37906"/>
    <n v="9.40578"/>
  </r>
  <r>
    <d v="2012-05-28T00:00:00"/>
    <x v="2"/>
    <s v="Bike Ride"/>
    <n v="818"/>
    <x v="641"/>
    <n v="5752"/>
    <n v="6.6986999999999997"/>
    <n v="8.9569600000000005"/>
  </r>
  <r>
    <d v="2012-05-27T00:00:00"/>
    <x v="3"/>
    <s v="Bike Ride"/>
    <n v="838"/>
    <x v="642"/>
    <n v="2605"/>
    <n v="7.7436299999999996"/>
    <n v="7.74831"/>
  </r>
  <r>
    <d v="2012-05-26T00:00:00"/>
    <x v="4"/>
    <s v="Bike Ride"/>
    <n v="1193"/>
    <x v="643"/>
    <n v="1882"/>
    <n v="6.7697500000000002"/>
    <n v="8.8629599999999993"/>
  </r>
  <r>
    <d v="2012-05-23T00:00:00"/>
    <x v="0"/>
    <s v="Bike Ride"/>
    <n v="754"/>
    <x v="644"/>
    <n v="2893"/>
    <n v="5.3791399999999996"/>
    <n v="11.154199999999999"/>
  </r>
  <r>
    <d v="2012-05-22T00:00:00"/>
    <x v="1"/>
    <s v="Bike Ride"/>
    <n v="918"/>
    <x v="645"/>
    <n v="3600"/>
    <n v="4.61538"/>
    <n v="13"/>
  </r>
  <r>
    <d v="2012-05-21T00:00:00"/>
    <x v="2"/>
    <s v="Bike Ride"/>
    <n v="1335"/>
    <x v="646"/>
    <n v="4939"/>
    <n v="5.2822100000000001"/>
    <n v="11.3589"/>
  </r>
  <r>
    <d v="2012-05-20T00:00:00"/>
    <x v="3"/>
    <s v="Bike Ride"/>
    <n v="915"/>
    <x v="647"/>
    <n v="4988"/>
    <n v="6.4195799999999998"/>
    <n v="9.3463999999999992"/>
  </r>
  <r>
    <d v="2012-05-19T00:00:00"/>
    <x v="4"/>
    <s v="Bike Ride"/>
    <n v="1341"/>
    <x v="648"/>
    <n v="4665"/>
    <n v="6.8279399999999999"/>
    <n v="8.7874300000000005"/>
  </r>
  <r>
    <d v="2012-05-18T00:00:00"/>
    <x v="6"/>
    <s v="Bike Ride"/>
    <n v="1087"/>
    <x v="649"/>
    <n v="3688"/>
    <n v="6.1525499999999997"/>
    <n v="9.7520500000000006"/>
  </r>
  <r>
    <d v="2012-05-17T00:00:00"/>
    <x v="5"/>
    <s v="Bike Ride"/>
    <n v="1212"/>
    <x v="650"/>
    <n v="1351"/>
    <n v="5.0611800000000002"/>
    <n v="11.854900000000001"/>
  </r>
  <r>
    <d v="2012-05-16T00:00:00"/>
    <x v="0"/>
    <s v="Bike Ride"/>
    <n v="915"/>
    <x v="651"/>
    <n v="7486"/>
    <n v="7.5765000000000002"/>
    <n v="7.9192299999999998"/>
  </r>
  <r>
    <d v="2012-05-15T00:00:00"/>
    <x v="1"/>
    <s v="Bike Ride"/>
    <n v="1307"/>
    <x v="652"/>
    <n v="3786"/>
    <n v="6.0584899999999999"/>
    <n v="9.9034499999999994"/>
  </r>
  <r>
    <d v="2012-05-14T00:00:00"/>
    <x v="2"/>
    <s v="Bike Ride"/>
    <n v="892"/>
    <x v="653"/>
    <n v="4108"/>
    <n v="5.9810800000000004"/>
    <n v="10.031599999999999"/>
  </r>
  <r>
    <d v="2012-05-12T00:00:00"/>
    <x v="4"/>
    <s v="Bike Ride"/>
    <n v="1614"/>
    <x v="654"/>
    <n v="4278"/>
    <n v="6.36158"/>
    <n v="9.4316099999999992"/>
  </r>
  <r>
    <d v="2012-05-12T00:00:00"/>
    <x v="4"/>
    <s v="Bike Ride"/>
    <n v="1711"/>
    <x v="655"/>
    <n v="1548"/>
    <n v="5.2310699999999999"/>
    <n v="11.469900000000001"/>
  </r>
  <r>
    <d v="2012-05-12T00:00:00"/>
    <x v="4"/>
    <s v="Bike Ride"/>
    <n v="1340"/>
    <x v="656"/>
    <n v="3894"/>
    <n v="5.84"/>
    <n v="10.37"/>
  </r>
  <r>
    <d v="2012-05-10T00:00:00"/>
    <x v="5"/>
    <s v="Bike Ride"/>
    <n v="1475"/>
    <x v="657"/>
    <n v="3561"/>
    <n v="6.3648699999999998"/>
    <n v="9.4267400000000006"/>
  </r>
  <r>
    <d v="2012-05-10T00:00:00"/>
    <x v="5"/>
    <s v="Bike Ride"/>
    <n v="1355"/>
    <x v="658"/>
    <n v="6192"/>
    <n v="5.3851599999999999"/>
    <n v="11.1417"/>
  </r>
  <r>
    <d v="2012-05-09T00:00:00"/>
    <x v="0"/>
    <s v="Bike Ride"/>
    <n v="827"/>
    <x v="659"/>
    <n v="2118"/>
    <n v="5.4930000000000003"/>
    <n v="10.923"/>
  </r>
  <r>
    <d v="2012-05-09T00:00:00"/>
    <x v="0"/>
    <s v="Bike Ride"/>
    <n v="1379"/>
    <x v="660"/>
    <n v="4002"/>
    <n v="5.2884200000000003"/>
    <n v="11.345599999999999"/>
  </r>
  <r>
    <d v="2012-05-08T00:00:00"/>
    <x v="1"/>
    <s v="Bike Ride"/>
    <n v="1388"/>
    <x v="661"/>
    <n v="4080"/>
    <n v="6.8795400000000004"/>
    <n v="8.7215199999999999"/>
  </r>
  <r>
    <d v="2012-05-07T00:00:00"/>
    <x v="2"/>
    <s v="Bike Ride"/>
    <n v="1521"/>
    <x v="662"/>
    <n v="4520"/>
    <n v="9.3283400000000007"/>
    <n v="6.43201"/>
  </r>
  <r>
    <d v="2012-05-07T00:00:00"/>
    <x v="2"/>
    <s v="Bike Ride"/>
    <n v="979"/>
    <x v="663"/>
    <n v="2174"/>
    <n v="4.8545400000000001"/>
    <n v="12.3596"/>
  </r>
  <r>
    <d v="2012-05-06T00:00:00"/>
    <x v="3"/>
    <s v="Bike Ride"/>
    <n v="1545"/>
    <x v="664"/>
    <n v="2722"/>
    <n v="8.4110999999999994"/>
    <n v="7.1334299999999997"/>
  </r>
  <r>
    <d v="2012-05-05T00:00:00"/>
    <x v="4"/>
    <s v="Bike Ride"/>
    <n v="1550"/>
    <x v="665"/>
    <n v="2938"/>
    <n v="8.8006399999999996"/>
    <n v="6.8176899999999998"/>
  </r>
  <r>
    <d v="2012-05-04T00:00:00"/>
    <x v="6"/>
    <s v="Bike Ride"/>
    <n v="1532"/>
    <x v="666"/>
    <n v="2455"/>
    <n v="7.0255599999999996"/>
    <n v="8.5402400000000007"/>
  </r>
  <r>
    <d v="2012-05-03T00:00:00"/>
    <x v="5"/>
    <s v="Bike Ride"/>
    <n v="868"/>
    <x v="667"/>
    <n v="2364"/>
    <n v="8.3903199999999991"/>
    <n v="7.1510999999999996"/>
  </r>
  <r>
    <d v="2012-05-02T00:00:00"/>
    <x v="0"/>
    <s v="Bike Ride"/>
    <n v="993"/>
    <x v="668"/>
    <n v="3462"/>
    <n v="10.6218"/>
    <n v="5.6487400000000001"/>
  </r>
  <r>
    <d v="2012-05-01T00:00:00"/>
    <x v="1"/>
    <s v="Bike Ride"/>
    <n v="1143"/>
    <x v="669"/>
    <n v="2821"/>
    <n v="9.2204200000000007"/>
    <n v="6.5072900000000002"/>
  </r>
  <r>
    <d v="2012-04-30T00:00:00"/>
    <x v="2"/>
    <s v="Bike Ride"/>
    <n v="1606"/>
    <x v="670"/>
    <n v="2796"/>
    <n v="8.6744699999999995"/>
    <n v="6.9168500000000002"/>
  </r>
  <r>
    <d v="2012-04-29T00:00:00"/>
    <x v="3"/>
    <s v="Bike Ride"/>
    <n v="1872"/>
    <x v="671"/>
    <n v="2614"/>
    <n v="8.6466499999999993"/>
    <n v="6.9390999999999998"/>
  </r>
  <r>
    <d v="2012-04-28T00:00:00"/>
    <x v="4"/>
    <s v="Bike Ride"/>
    <n v="1423"/>
    <x v="672"/>
    <n v="2840"/>
    <n v="8.5618800000000004"/>
    <n v="7.0077999999999996"/>
  </r>
  <r>
    <d v="2012-04-27T00:00:00"/>
    <x v="6"/>
    <s v="Bike Ride"/>
    <n v="2217"/>
    <x v="673"/>
    <n v="2729"/>
    <n v="9.1221599999999992"/>
    <n v="6.5773900000000003"/>
  </r>
  <r>
    <d v="2012-04-21T00:00:00"/>
    <x v="4"/>
    <s v="Bike Ride"/>
    <n v="992"/>
    <x v="674"/>
    <n v="3189"/>
    <n v="8.4964899999999997"/>
    <n v="7.0617400000000004"/>
  </r>
  <r>
    <d v="2012-04-20T00:00:00"/>
    <x v="6"/>
    <s v="Bike Ride"/>
    <n v="1823"/>
    <x v="675"/>
    <n v="2624"/>
    <n v="8.0334099999999999"/>
    <n v="7.4688100000000004"/>
  </r>
  <r>
    <d v="2012-04-19T00:00:00"/>
    <x v="5"/>
    <s v="Bike Ride"/>
    <n v="1478"/>
    <x v="676"/>
    <n v="2527"/>
    <n v="7.2933000000000003"/>
    <n v="8.2267299999999999"/>
  </r>
  <r>
    <d v="2012-04-18T00:00:00"/>
    <x v="0"/>
    <s v="Bike Ride"/>
    <n v="1236"/>
    <x v="677"/>
    <n v="1955"/>
    <n v="7.9727899999999998"/>
    <n v="7.5255900000000002"/>
  </r>
  <r>
    <d v="2012-04-16T00:00:00"/>
    <x v="2"/>
    <s v="Bike Ride"/>
    <n v="1836"/>
    <x v="678"/>
    <n v="2497"/>
    <n v="8.1286699999999996"/>
    <n v="7.3812899999999999"/>
  </r>
  <r>
    <d v="2012-04-15T00:00:00"/>
    <x v="3"/>
    <s v="Bike Ride"/>
    <n v="1326"/>
    <x v="679"/>
    <n v="3183"/>
    <n v="8.4783299999999997"/>
    <n v="7.0768599999999999"/>
  </r>
  <r>
    <d v="2012-04-14T00:00:00"/>
    <x v="4"/>
    <s v="Bike Ride"/>
    <n v="1719"/>
    <x v="680"/>
    <n v="3718"/>
    <n v="9.5560299999999998"/>
    <n v="6.2787600000000001"/>
  </r>
  <r>
    <d v="2012-04-13T00:00:00"/>
    <x v="6"/>
    <s v="Bike Ride"/>
    <n v="1447"/>
    <x v="681"/>
    <n v="2910"/>
    <n v="10.3057"/>
    <n v="5.8220299999999998"/>
  </r>
  <r>
    <d v="2012-04-11T00:00:00"/>
    <x v="0"/>
    <s v="Bike Ride"/>
    <n v="2199"/>
    <x v="682"/>
    <n v="2530"/>
    <n v="10.5489"/>
    <n v="5.6878000000000002"/>
  </r>
  <r>
    <d v="2012-04-10T00:00:00"/>
    <x v="1"/>
    <s v="Bike Ride"/>
    <n v="1498"/>
    <x v="683"/>
    <n v="2376"/>
    <n v="8.3293800000000005"/>
    <n v="7.2034200000000004"/>
  </r>
  <r>
    <d v="2012-04-09T00:00:00"/>
    <x v="2"/>
    <s v="Bike Ride"/>
    <n v="1551"/>
    <x v="684"/>
    <n v="3651"/>
    <n v="10.0448"/>
    <n v="5.973239999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F11" firstHeaderRow="0" firstDataRow="1" firstDataCol="1"/>
  <pivotFields count="8">
    <pivotField numFmtId="14" showAll="0"/>
    <pivotField axis="axisRow" showAll="0">
      <items count="8">
        <item x="3"/>
        <item x="2"/>
        <item x="1"/>
        <item x="0"/>
        <item x="5"/>
        <item x="6"/>
        <item x="4"/>
        <item t="default"/>
      </items>
    </pivotField>
    <pivotField showAll="0"/>
    <pivotField dataField="1" showAll="0"/>
    <pivotField dataField="1" numFmtId="43" showAll="0"/>
    <pivotField showAll="0"/>
    <pivotField numFmtId="43" showAll="0"/>
    <pivotField dataField="1" numFmtId="43" showAll="0"/>
  </pivotFields>
  <rowFields count="1">
    <field x="1"/>
  </rowFields>
  <rowItems count="8">
    <i>
      <x/>
    </i>
    <i>
      <x v="1"/>
    </i>
    <i>
      <x v="2"/>
    </i>
    <i>
      <x v="3"/>
    </i>
    <i>
      <x v="4"/>
    </i>
    <i>
      <x v="5"/>
    </i>
    <i>
      <x v="6"/>
    </i>
    <i t="grand">
      <x/>
    </i>
  </rowItems>
  <colFields count="1">
    <field x="-2"/>
  </colFields>
  <colItems count="5">
    <i>
      <x/>
    </i>
    <i i="1">
      <x v="1"/>
    </i>
    <i i="2">
      <x v="2"/>
    </i>
    <i i="3">
      <x v="3"/>
    </i>
    <i i="4">
      <x v="4"/>
    </i>
  </colItems>
  <dataFields count="5">
    <dataField name="Sum of Calories Burned" fld="3" baseField="0" baseItem="0" numFmtId="165"/>
    <dataField name="Average Calories Burned" fld="3" subtotal="average" baseField="1" baseItem="0" numFmtId="165"/>
    <dataField name="Sum of Distance (mi)" fld="4" baseField="0" baseItem="0" numFmtId="165"/>
    <dataField name="Average Distance (mi)" fld="4" subtotal="average" baseField="1" baseItem="0" numFmtId="166"/>
    <dataField name="Average Speed (mi/h)" fld="7" subtotal="average" baseField="1" baseItem="0" numFmtId="166"/>
  </dataFields>
  <formats count="27">
    <format dxfId="26">
      <pivotArea field="1" type="button" dataOnly="0" labelOnly="1" outline="0" axis="axisRow" fieldPosition="0"/>
    </format>
    <format dxfId="25">
      <pivotArea field="-2" type="button" dataOnly="0" labelOnly="1" outline="0" axis="axisCol" fieldPosition="0"/>
    </format>
    <format dxfId="24">
      <pivotArea type="topRight" dataOnly="0" labelOnly="1" outline="0" fieldPosition="0"/>
    </format>
    <format dxfId="23">
      <pivotArea dataOnly="0" labelOnly="1" fieldPosition="0">
        <references count="1">
          <reference field="1" count="0"/>
        </references>
      </pivotArea>
    </format>
    <format dxfId="22">
      <pivotArea field="1" dataOnly="0" labelOnly="1" grandRow="1" outline="0" axis="axisRow" fieldPosition="0">
        <references count="1">
          <reference field="4294967294" count="1" selected="0">
            <x v="0"/>
          </reference>
        </references>
      </pivotArea>
    </format>
    <format dxfId="21">
      <pivotArea field="1" dataOnly="0" labelOnly="1" grandRow="1" outline="0" axis="axisRow" fieldPosition="0">
        <references count="1">
          <reference field="4294967294" count="1" selected="0">
            <x v="2"/>
          </reference>
        </references>
      </pivotArea>
    </format>
    <format dxfId="20">
      <pivotArea dataOnly="0" labelOnly="1" outline="0" fieldPosition="0">
        <references count="2">
          <reference field="4294967294" count="2">
            <x v="0"/>
            <x v="2"/>
          </reference>
          <reference field="1" count="1" selected="0">
            <x v="0"/>
          </reference>
        </references>
      </pivotArea>
    </format>
    <format dxfId="19">
      <pivotArea dataOnly="0" labelOnly="1" outline="0" fieldPosition="0">
        <references count="2">
          <reference field="4294967294" count="2">
            <x v="0"/>
            <x v="2"/>
          </reference>
          <reference field="1" count="1" selected="0">
            <x v="1"/>
          </reference>
        </references>
      </pivotArea>
    </format>
    <format dxfId="18">
      <pivotArea dataOnly="0" labelOnly="1" outline="0" fieldPosition="0">
        <references count="2">
          <reference field="4294967294" count="2">
            <x v="0"/>
            <x v="2"/>
          </reference>
          <reference field="1" count="1" selected="0">
            <x v="2"/>
          </reference>
        </references>
      </pivotArea>
    </format>
    <format dxfId="17">
      <pivotArea dataOnly="0" labelOnly="1" outline="0" fieldPosition="0">
        <references count="2">
          <reference field="4294967294" count="2">
            <x v="0"/>
            <x v="2"/>
          </reference>
          <reference field="1" count="1" selected="0">
            <x v="3"/>
          </reference>
        </references>
      </pivotArea>
    </format>
    <format dxfId="16">
      <pivotArea dataOnly="0" labelOnly="1" outline="0" fieldPosition="0">
        <references count="2">
          <reference field="4294967294" count="2">
            <x v="0"/>
            <x v="2"/>
          </reference>
          <reference field="1" count="1" selected="0">
            <x v="4"/>
          </reference>
        </references>
      </pivotArea>
    </format>
    <format dxfId="15">
      <pivotArea dataOnly="0" labelOnly="1" outline="0" fieldPosition="0">
        <references count="2">
          <reference field="4294967294" count="2">
            <x v="0"/>
            <x v="2"/>
          </reference>
          <reference field="1" count="1" selected="0">
            <x v="5"/>
          </reference>
        </references>
      </pivotArea>
    </format>
    <format dxfId="14">
      <pivotArea dataOnly="0" labelOnly="1" outline="0" fieldPosition="0">
        <references count="2">
          <reference field="4294967294" count="2">
            <x v="0"/>
            <x v="2"/>
          </reference>
          <reference field="1" count="1" selected="0">
            <x v="6"/>
          </reference>
        </references>
      </pivotArea>
    </format>
    <format dxfId="13">
      <pivotArea field="1" grandRow="1" outline="0" collapsedLevelsAreSubtotals="1" axis="axisRow" fieldPosition="0">
        <references count="1">
          <reference field="4294967294" count="1" selected="0">
            <x v="2"/>
          </reference>
        </references>
      </pivotArea>
    </format>
    <format dxfId="12">
      <pivotArea outline="0" collapsedLevelsAreSubtotals="1" fieldPosition="0">
        <references count="1">
          <reference field="4294967294" count="1" selected="0">
            <x v="4"/>
          </reference>
        </references>
      </pivotArea>
    </format>
    <format dxfId="11">
      <pivotArea dataOnly="0" labelOnly="1" outline="0" fieldPosition="0">
        <references count="1">
          <reference field="4294967294" count="1">
            <x v="4"/>
          </reference>
        </references>
      </pivotArea>
    </format>
    <format dxfId="10">
      <pivotArea dataOnly="0" labelOnly="1" outline="0" fieldPosition="0">
        <references count="1">
          <reference field="4294967294" count="1">
            <x v="3"/>
          </reference>
        </references>
      </pivotArea>
    </format>
    <format dxfId="9">
      <pivotArea outline="0" collapsedLevelsAreSubtotals="1" fieldPosition="0">
        <references count="1">
          <reference field="4294967294" count="1" selected="0">
            <x v="3"/>
          </reference>
        </references>
      </pivotArea>
    </format>
    <format dxfId="8">
      <pivotArea dataOnly="0" labelOnly="1" outline="0" fieldPosition="0">
        <references count="1">
          <reference field="4294967294" count="1">
            <x v="3"/>
          </reference>
        </references>
      </pivotArea>
    </format>
    <format dxfId="7">
      <pivotArea dataOnly="0" labelOnly="1" outline="0" fieldPosition="0">
        <references count="1">
          <reference field="4294967294" count="1">
            <x v="1"/>
          </reference>
        </references>
      </pivotArea>
    </format>
    <format dxfId="6">
      <pivotArea outline="0" collapsedLevelsAreSubtotals="1" fieldPosition="0">
        <references count="1">
          <reference field="4294967294" count="1" selected="0">
            <x v="1"/>
          </reference>
        </references>
      </pivotArea>
    </format>
    <format dxfId="5">
      <pivotArea dataOnly="0" labelOnly="1" outline="0" fieldPosition="0">
        <references count="1">
          <reference field="4294967294" count="1">
            <x v="1"/>
          </reference>
        </references>
      </pivotArea>
    </format>
    <format dxfId="4">
      <pivotArea outline="0" collapsedLevelsAreSubtotals="1" fieldPosition="0">
        <references count="1">
          <reference field="4294967294" count="1" selected="0">
            <x v="0"/>
          </reference>
        </references>
      </pivotArea>
    </format>
    <format dxfId="3">
      <pivotArea dataOnly="0" labelOnly="1" outline="0" fieldPosition="0">
        <references count="1">
          <reference field="4294967294" count="1">
            <x v="0"/>
          </reference>
        </references>
      </pivotArea>
    </format>
    <format dxfId="2">
      <pivotArea outline="0" collapsedLevelsAreSubtotals="1" fieldPosition="0">
        <references count="1">
          <reference field="4294967294" count="1" selected="0">
            <x v="2"/>
          </reference>
        </references>
      </pivotArea>
    </format>
    <format dxfId="1">
      <pivotArea dataOnly="0" labelOnly="1" outline="0" fieldPosition="0">
        <references count="1">
          <reference field="4294967294" count="1">
            <x v="2"/>
          </reference>
        </references>
      </pivotArea>
    </format>
    <format dxfId="0">
      <pivotArea type="all" dataOnly="0"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G690" totalsRowShown="0" headerRowDxfId="35" dataDxfId="34" headerRowCellStyle="Comma" dataCellStyle="Comma">
  <autoFilter ref="A1:G690"/>
  <sortState ref="A2:G690">
    <sortCondition descending="1" ref="D1:D690"/>
  </sortState>
  <tableColumns count="7">
    <tableColumn id="1" name="Workout Date" dataDxfId="33"/>
    <tableColumn id="2" name="Day of the Week" dataDxfId="32">
      <calculatedColumnFormula>TEXT(A2,"dddd")</calculatedColumnFormula>
    </tableColumn>
    <tableColumn id="3" name="Calories Burned (kCal)" dataDxfId="31" dataCellStyle="Comma"/>
    <tableColumn id="4" name="Distance in Miles" dataDxfId="30" dataCellStyle="Comma"/>
    <tableColumn id="5" name="Workout Time in Minutes" dataDxfId="29"/>
    <tableColumn id="6" name="Avg Pace (min/mi)" dataDxfId="28" dataCellStyle="Comma"/>
    <tableColumn id="7" name="Avg Speed (mi/h)" dataDxfId="27" dataCellStyle="Comma"/>
  </tableColumns>
  <tableStyleInfo name="TableStyleMedium11" showFirstColumn="0" showLastColumn="0" showRowStripes="1" showColumnStripes="0"/>
</table>
</file>

<file path=xl/tables/table2.xml><?xml version="1.0" encoding="utf-8"?>
<table xmlns="http://schemas.openxmlformats.org/spreadsheetml/2006/main" id="3" name="Table3" displayName="Table3" ref="A2:G963" totalsRowShown="0" headerRowCellStyle="Accent3" dataCellStyle="Normal 2">
  <autoFilter ref="A2:G963"/>
  <tableColumns count="7">
    <tableColumn id="1" name="Food" dataCellStyle="Normal 2"/>
    <tableColumn id="2" name="Measure" dataCellStyle="Normal 2"/>
    <tableColumn id="3" name="Weight (g)" dataCellStyle="Normal 2"/>
    <tableColumn id="4" name="kCal" dataCellStyle="Normal 2"/>
    <tableColumn id="5" name="Fat (g)" dataCellStyle="Normal 2"/>
    <tableColumn id="6" name="Carb(g)" dataCellStyle="Normal 2"/>
    <tableColumn id="7" name="Protein (g)" dataCellStyle="Normal 2"/>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0"/>
  <sheetViews>
    <sheetView workbookViewId="0">
      <pane ySplit="1" topLeftCell="A2" activePane="bottomLeft" state="frozen"/>
      <selection activeCell="B1" sqref="B1"/>
      <selection pane="bottomLeft" activeCell="G2" sqref="G2"/>
    </sheetView>
  </sheetViews>
  <sheetFormatPr defaultRowHeight="15"/>
  <cols>
    <col min="1" max="1" width="30.7109375" style="1" customWidth="1"/>
    <col min="2" max="2" width="30.7109375" style="2" customWidth="1"/>
    <col min="3" max="3" width="30.7109375" style="3" customWidth="1"/>
    <col min="4" max="4" width="30.7109375" style="5" customWidth="1"/>
    <col min="5" max="5" width="30.7109375" style="3" customWidth="1"/>
    <col min="6" max="7" width="30.7109375" style="5" customWidth="1"/>
  </cols>
  <sheetData>
    <row r="1" spans="1:7">
      <c r="A1" s="1" t="s">
        <v>0</v>
      </c>
      <c r="B1" s="2" t="s">
        <v>5</v>
      </c>
      <c r="C1" s="3" t="s">
        <v>1</v>
      </c>
      <c r="D1" s="5" t="s">
        <v>7</v>
      </c>
      <c r="E1" s="3" t="s">
        <v>6</v>
      </c>
      <c r="F1" s="5" t="s">
        <v>2</v>
      </c>
      <c r="G1" s="5" t="s">
        <v>3</v>
      </c>
    </row>
    <row r="2" spans="1:7">
      <c r="A2" s="1">
        <v>41444</v>
      </c>
      <c r="B2" s="2" t="str">
        <f t="shared" ref="B2:B65" si="0">TEXT(A2,"dddd")</f>
        <v>Wednesday</v>
      </c>
      <c r="C2" s="3">
        <v>3356</v>
      </c>
      <c r="D2" s="5">
        <v>43.4148</v>
      </c>
      <c r="E2" s="4">
        <v>159.65</v>
      </c>
      <c r="F2" s="5">
        <v>3.0295299999999998</v>
      </c>
      <c r="G2" s="5">
        <v>19.805</v>
      </c>
    </row>
    <row r="3" spans="1:7">
      <c r="A3" s="1">
        <v>41218</v>
      </c>
      <c r="B3" s="2" t="str">
        <f t="shared" si="0"/>
        <v>Monday</v>
      </c>
      <c r="C3" s="3">
        <v>2593</v>
      </c>
      <c r="D3" s="5">
        <v>41.456899999999997</v>
      </c>
      <c r="E3" s="4">
        <v>153.43333333333334</v>
      </c>
      <c r="F3" s="5">
        <v>3.5735999999999999</v>
      </c>
      <c r="G3" s="5">
        <v>16.7898</v>
      </c>
    </row>
    <row r="4" spans="1:7">
      <c r="A4" s="1">
        <v>41137</v>
      </c>
      <c r="B4" s="2" t="str">
        <f t="shared" si="0"/>
        <v>Thursday</v>
      </c>
      <c r="C4" s="3">
        <v>1551</v>
      </c>
      <c r="D4" s="5">
        <v>40.5486</v>
      </c>
      <c r="E4" s="4">
        <v>147.81666666666666</v>
      </c>
      <c r="F4" s="5">
        <v>3.6454900000000001</v>
      </c>
      <c r="G4" s="5">
        <v>16.4587</v>
      </c>
    </row>
    <row r="5" spans="1:7">
      <c r="A5" s="1">
        <v>41174</v>
      </c>
      <c r="B5" s="2" t="str">
        <f t="shared" si="0"/>
        <v>Saturday</v>
      </c>
      <c r="C5" s="3">
        <v>2247</v>
      </c>
      <c r="D5" s="5">
        <v>38.269599999999997</v>
      </c>
      <c r="E5" s="4">
        <v>147.08333333333334</v>
      </c>
      <c r="F5" s="5">
        <v>3.8436300000000001</v>
      </c>
      <c r="G5" s="5">
        <v>15.610200000000001</v>
      </c>
    </row>
    <row r="6" spans="1:7">
      <c r="A6" s="1">
        <v>41132</v>
      </c>
      <c r="B6" s="2" t="str">
        <f t="shared" si="0"/>
        <v>Saturday</v>
      </c>
      <c r="C6" s="3">
        <v>1498</v>
      </c>
      <c r="D6" s="5">
        <v>36.8489</v>
      </c>
      <c r="E6" s="4">
        <v>142.75</v>
      </c>
      <c r="F6" s="5">
        <v>3.8742800000000002</v>
      </c>
      <c r="G6" s="5">
        <v>15.486800000000001</v>
      </c>
    </row>
    <row r="7" spans="1:7">
      <c r="A7" s="1">
        <v>41187</v>
      </c>
      <c r="B7" s="2" t="str">
        <f t="shared" si="0"/>
        <v>Friday</v>
      </c>
      <c r="C7" s="3">
        <v>2199</v>
      </c>
      <c r="D7" s="5">
        <v>36.433399999999999</v>
      </c>
      <c r="E7" s="4">
        <v>138.36666666666667</v>
      </c>
      <c r="F7" s="5">
        <v>3.7982499999999999</v>
      </c>
      <c r="G7" s="5">
        <v>15.796799999999999</v>
      </c>
    </row>
    <row r="8" spans="1:7">
      <c r="A8" s="1">
        <v>41096</v>
      </c>
      <c r="B8" s="2" t="str">
        <f t="shared" si="0"/>
        <v>Friday</v>
      </c>
      <c r="C8" s="3">
        <v>1544</v>
      </c>
      <c r="D8" s="5">
        <v>36.116399999999999</v>
      </c>
      <c r="E8" s="4">
        <v>147.21666666666667</v>
      </c>
      <c r="F8" s="5">
        <v>3.9816799999999999</v>
      </c>
      <c r="G8" s="5">
        <v>15.069000000000001</v>
      </c>
    </row>
    <row r="9" spans="1:7">
      <c r="A9" s="1">
        <v>41134</v>
      </c>
      <c r="B9" s="2" t="str">
        <f t="shared" si="0"/>
        <v>Monday</v>
      </c>
      <c r="C9" s="3">
        <v>1447</v>
      </c>
      <c r="D9" s="5">
        <v>34.8369</v>
      </c>
      <c r="E9" s="4">
        <v>137.76666666666668</v>
      </c>
      <c r="F9" s="5">
        <v>3.9549799999999999</v>
      </c>
      <c r="G9" s="5">
        <v>15.1707</v>
      </c>
    </row>
    <row r="10" spans="1:7">
      <c r="A10" s="1">
        <v>41363</v>
      </c>
      <c r="B10" s="2" t="str">
        <f t="shared" si="0"/>
        <v>Saturday</v>
      </c>
      <c r="C10" s="3">
        <v>1719</v>
      </c>
      <c r="D10" s="5">
        <v>34.047899999999998</v>
      </c>
      <c r="E10" s="4">
        <v>194.91666666666666</v>
      </c>
      <c r="F10" s="5">
        <v>5.7248799999999997</v>
      </c>
      <c r="G10" s="5">
        <v>10.480600000000001</v>
      </c>
    </row>
    <row r="11" spans="1:7">
      <c r="A11" s="1">
        <v>41124</v>
      </c>
      <c r="B11" s="2" t="str">
        <f t="shared" si="0"/>
        <v>Friday</v>
      </c>
      <c r="C11" s="3">
        <v>1326</v>
      </c>
      <c r="D11" s="5">
        <v>33.489100000000001</v>
      </c>
      <c r="E11" s="4">
        <v>126.45</v>
      </c>
      <c r="F11" s="5">
        <v>3.7760600000000002</v>
      </c>
      <c r="G11" s="5">
        <v>15.8896</v>
      </c>
    </row>
    <row r="12" spans="1:7">
      <c r="A12" s="1">
        <v>41099</v>
      </c>
      <c r="B12" s="2" t="str">
        <f t="shared" si="0"/>
        <v>Monday</v>
      </c>
      <c r="C12" s="3">
        <v>1192</v>
      </c>
      <c r="D12" s="5">
        <v>31.933299999999999</v>
      </c>
      <c r="E12" s="4">
        <v>113.16666666666667</v>
      </c>
      <c r="F12" s="5">
        <v>3.5443199999999999</v>
      </c>
      <c r="G12" s="5">
        <v>16.9285</v>
      </c>
    </row>
    <row r="13" spans="1:7">
      <c r="A13" s="1">
        <v>41162</v>
      </c>
      <c r="B13" s="2" t="str">
        <f t="shared" si="0"/>
        <v>Monday</v>
      </c>
      <c r="C13" s="3">
        <v>1836</v>
      </c>
      <c r="D13" s="5">
        <v>30.753900000000002</v>
      </c>
      <c r="E13" s="4">
        <v>142.61666666666667</v>
      </c>
      <c r="F13" s="5">
        <v>4.6376499999999998</v>
      </c>
      <c r="G13" s="5">
        <v>12.9376</v>
      </c>
    </row>
    <row r="14" spans="1:7">
      <c r="A14" s="1">
        <v>41490</v>
      </c>
      <c r="B14" s="2" t="str">
        <f t="shared" si="0"/>
        <v>Sunday</v>
      </c>
      <c r="C14" s="3">
        <v>1695</v>
      </c>
      <c r="D14" s="5">
        <v>30.338799999999999</v>
      </c>
      <c r="E14" s="4">
        <v>139.33333333333334</v>
      </c>
      <c r="F14" s="5">
        <v>4.0110099999999997</v>
      </c>
      <c r="G14" s="5">
        <v>14.9588</v>
      </c>
    </row>
    <row r="15" spans="1:7">
      <c r="A15" s="1">
        <v>41138</v>
      </c>
      <c r="B15" s="2" t="str">
        <f t="shared" si="0"/>
        <v>Friday</v>
      </c>
      <c r="C15" s="3">
        <v>1236</v>
      </c>
      <c r="D15" s="5">
        <v>30.042200000000001</v>
      </c>
      <c r="E15" s="4">
        <v>117.91666666666667</v>
      </c>
      <c r="F15" s="5">
        <v>3.9251900000000002</v>
      </c>
      <c r="G15" s="5">
        <v>15.2859</v>
      </c>
    </row>
    <row r="16" spans="1:7">
      <c r="A16" s="1">
        <v>41116</v>
      </c>
      <c r="B16" s="2" t="str">
        <f t="shared" si="0"/>
        <v>Thursday</v>
      </c>
      <c r="C16" s="3">
        <v>1478</v>
      </c>
      <c r="D16" s="5">
        <v>29.7592</v>
      </c>
      <c r="E16" s="4">
        <v>140.91666666666666</v>
      </c>
      <c r="F16" s="5">
        <v>4.7357399999999998</v>
      </c>
      <c r="G16" s="5">
        <v>12.669600000000001</v>
      </c>
    </row>
    <row r="17" spans="1:7">
      <c r="A17" s="1">
        <v>41090</v>
      </c>
      <c r="B17" s="2" t="str">
        <f t="shared" si="0"/>
        <v>Saturday</v>
      </c>
      <c r="C17" s="3">
        <v>1823</v>
      </c>
      <c r="D17" s="5">
        <v>29.039000000000001</v>
      </c>
      <c r="E17" s="4">
        <v>173.76666666666668</v>
      </c>
      <c r="F17" s="5">
        <v>5.9842300000000002</v>
      </c>
      <c r="G17" s="5">
        <v>10.026400000000001</v>
      </c>
    </row>
    <row r="18" spans="1:7">
      <c r="A18" s="1">
        <v>41129</v>
      </c>
      <c r="B18" s="2" t="str">
        <f t="shared" si="0"/>
        <v>Wednesday</v>
      </c>
      <c r="C18" s="3">
        <v>992</v>
      </c>
      <c r="D18" s="5">
        <v>28.909300000000002</v>
      </c>
      <c r="E18" s="4">
        <v>94.666666666666671</v>
      </c>
      <c r="F18" s="5">
        <v>3.2751800000000002</v>
      </c>
      <c r="G18" s="5">
        <v>18.319600000000001</v>
      </c>
    </row>
    <row r="19" spans="1:7">
      <c r="A19" s="1">
        <v>41104</v>
      </c>
      <c r="B19" s="2" t="str">
        <f t="shared" si="0"/>
        <v>Saturday</v>
      </c>
      <c r="C19" s="3">
        <v>2217</v>
      </c>
      <c r="D19" s="5">
        <v>28.8887</v>
      </c>
      <c r="E19" s="4">
        <v>211.36666666666667</v>
      </c>
      <c r="F19" s="5">
        <v>7.3167499999999999</v>
      </c>
      <c r="G19" s="5">
        <v>8.2003599999999999</v>
      </c>
    </row>
    <row r="20" spans="1:7">
      <c r="A20" s="1">
        <v>41074</v>
      </c>
      <c r="B20" s="2" t="str">
        <f t="shared" si="0"/>
        <v>Thursday</v>
      </c>
      <c r="C20" s="3">
        <v>1423</v>
      </c>
      <c r="D20" s="5">
        <v>28.5334</v>
      </c>
      <c r="E20" s="4">
        <v>135.68333333333334</v>
      </c>
      <c r="F20" s="5">
        <v>4.75549</v>
      </c>
      <c r="G20" s="5">
        <v>12.617000000000001</v>
      </c>
    </row>
    <row r="21" spans="1:7">
      <c r="A21" s="1">
        <v>41390</v>
      </c>
      <c r="B21" s="2" t="str">
        <f t="shared" si="0"/>
        <v>Friday</v>
      </c>
      <c r="C21" s="3">
        <v>1872</v>
      </c>
      <c r="D21" s="5">
        <v>27.833200000000001</v>
      </c>
      <c r="E21" s="4">
        <v>168.76666666666668</v>
      </c>
      <c r="F21" s="5">
        <v>6.06325</v>
      </c>
      <c r="G21" s="5">
        <v>9.8956900000000001</v>
      </c>
    </row>
    <row r="22" spans="1:7">
      <c r="A22" s="1">
        <v>41171</v>
      </c>
      <c r="B22" s="2" t="str">
        <f t="shared" si="0"/>
        <v>Wednesday</v>
      </c>
      <c r="C22" s="3">
        <v>1606</v>
      </c>
      <c r="D22" s="5">
        <v>27.636600000000001</v>
      </c>
      <c r="E22" s="4">
        <v>161.91666666666666</v>
      </c>
      <c r="F22" s="5">
        <v>5.859</v>
      </c>
      <c r="G22" s="5">
        <v>10.2407</v>
      </c>
    </row>
    <row r="23" spans="1:7">
      <c r="A23" s="1">
        <v>41093</v>
      </c>
      <c r="B23" s="2" t="str">
        <f t="shared" si="0"/>
        <v>Tuesday</v>
      </c>
      <c r="C23" s="3">
        <v>1143</v>
      </c>
      <c r="D23" s="5">
        <v>27.427099999999999</v>
      </c>
      <c r="E23" s="4">
        <v>109.03333333333333</v>
      </c>
      <c r="F23" s="5">
        <v>3.8847299999999998</v>
      </c>
      <c r="G23" s="5">
        <v>15.4451</v>
      </c>
    </row>
    <row r="24" spans="1:7">
      <c r="A24" s="1">
        <v>41109</v>
      </c>
      <c r="B24" s="2" t="str">
        <f t="shared" si="0"/>
        <v>Thursday</v>
      </c>
      <c r="C24" s="3">
        <v>993</v>
      </c>
      <c r="D24" s="5">
        <v>27.4147</v>
      </c>
      <c r="E24" s="4">
        <v>94.683333333333337</v>
      </c>
      <c r="F24" s="5">
        <v>3.4543200000000001</v>
      </c>
      <c r="G24" s="5">
        <v>17.369599999999998</v>
      </c>
    </row>
    <row r="25" spans="1:7">
      <c r="A25" s="1">
        <v>41135</v>
      </c>
      <c r="B25" s="2" t="str">
        <f t="shared" si="0"/>
        <v>Tuesday</v>
      </c>
      <c r="C25" s="3">
        <v>868</v>
      </c>
      <c r="D25" s="5">
        <v>27.1616</v>
      </c>
      <c r="E25" s="4">
        <v>82.266666666666666</v>
      </c>
      <c r="F25" s="5">
        <v>3.0290499999999998</v>
      </c>
      <c r="G25" s="5">
        <v>19.808199999999999</v>
      </c>
    </row>
    <row r="26" spans="1:7">
      <c r="A26" s="1">
        <v>41483</v>
      </c>
      <c r="B26" s="2" t="str">
        <f t="shared" si="0"/>
        <v>Sunday</v>
      </c>
      <c r="C26" s="3">
        <v>1532</v>
      </c>
      <c r="D26" s="5">
        <v>26.945</v>
      </c>
      <c r="E26" s="4">
        <v>103.26666666666667</v>
      </c>
      <c r="F26" s="5">
        <v>3.78315</v>
      </c>
      <c r="G26" s="5">
        <v>15.8598</v>
      </c>
    </row>
    <row r="27" spans="1:7">
      <c r="A27" s="1">
        <v>41496</v>
      </c>
      <c r="B27" s="2" t="str">
        <f t="shared" si="0"/>
        <v>Saturday</v>
      </c>
      <c r="C27" s="3">
        <v>1550</v>
      </c>
      <c r="D27" s="5">
        <v>26.939299999999999</v>
      </c>
      <c r="E27" s="4">
        <v>110.25</v>
      </c>
      <c r="F27" s="5">
        <v>3.7136300000000002</v>
      </c>
      <c r="G27" s="5">
        <v>16.156700000000001</v>
      </c>
    </row>
    <row r="28" spans="1:7">
      <c r="A28" s="1">
        <v>41370</v>
      </c>
      <c r="B28" s="2" t="str">
        <f t="shared" si="0"/>
        <v>Saturday</v>
      </c>
      <c r="C28" s="3">
        <v>1545</v>
      </c>
      <c r="D28" s="5">
        <v>26.753</v>
      </c>
      <c r="E28" s="4">
        <v>105.45</v>
      </c>
      <c r="F28" s="5">
        <v>3.9414899999999999</v>
      </c>
      <c r="G28" s="5">
        <v>15.2227</v>
      </c>
    </row>
    <row r="29" spans="1:7">
      <c r="A29" s="1">
        <v>41094</v>
      </c>
      <c r="B29" s="2" t="str">
        <f t="shared" si="0"/>
        <v>Wednesday</v>
      </c>
      <c r="C29" s="3">
        <v>979</v>
      </c>
      <c r="D29" s="5">
        <v>26.44</v>
      </c>
      <c r="E29" s="4">
        <v>93.333333333333329</v>
      </c>
      <c r="F29" s="5">
        <v>3.53</v>
      </c>
      <c r="G29" s="5">
        <v>16.9971</v>
      </c>
    </row>
    <row r="30" spans="1:7">
      <c r="A30" s="1">
        <v>41501</v>
      </c>
      <c r="B30" s="2" t="str">
        <f t="shared" si="0"/>
        <v>Thursday</v>
      </c>
      <c r="C30" s="3">
        <v>1521</v>
      </c>
      <c r="D30" s="5">
        <v>26.2959</v>
      </c>
      <c r="E30" s="4">
        <v>107.8</v>
      </c>
      <c r="F30" s="5">
        <v>3.8033000000000001</v>
      </c>
      <c r="G30" s="5">
        <v>15.7758</v>
      </c>
    </row>
    <row r="31" spans="1:7">
      <c r="A31" s="1">
        <v>41478</v>
      </c>
      <c r="B31" s="2" t="str">
        <f t="shared" si="0"/>
        <v>Tuesday</v>
      </c>
      <c r="C31" s="3">
        <v>1388</v>
      </c>
      <c r="D31" s="5">
        <v>25.629200000000001</v>
      </c>
      <c r="E31" s="4">
        <v>144.13333333333333</v>
      </c>
      <c r="F31" s="5">
        <v>4.6916500000000001</v>
      </c>
      <c r="G31" s="5">
        <v>12.7887</v>
      </c>
    </row>
    <row r="32" spans="1:7">
      <c r="A32" s="1">
        <v>41209</v>
      </c>
      <c r="B32" s="2" t="str">
        <f t="shared" si="0"/>
        <v>Saturday</v>
      </c>
      <c r="C32" s="3">
        <v>1379</v>
      </c>
      <c r="D32" s="5">
        <v>24.153500000000001</v>
      </c>
      <c r="E32" s="4">
        <v>113.2</v>
      </c>
      <c r="F32" s="5">
        <v>4.6868299999999996</v>
      </c>
      <c r="G32" s="5">
        <v>12.8018</v>
      </c>
    </row>
    <row r="33" spans="1:7">
      <c r="A33" s="1">
        <v>41125</v>
      </c>
      <c r="B33" s="2" t="str">
        <f t="shared" si="0"/>
        <v>Saturday</v>
      </c>
      <c r="C33" s="3">
        <v>827</v>
      </c>
      <c r="D33" s="5">
        <v>24.06</v>
      </c>
      <c r="E33" s="4">
        <v>78.833333333333329</v>
      </c>
      <c r="F33" s="5">
        <v>3.2765900000000001</v>
      </c>
      <c r="G33" s="5">
        <v>18.311699999999998</v>
      </c>
    </row>
    <row r="34" spans="1:7">
      <c r="A34" s="1">
        <v>41415</v>
      </c>
      <c r="B34" s="2" t="str">
        <f t="shared" si="0"/>
        <v>Tuesday</v>
      </c>
      <c r="C34" s="3">
        <v>1355</v>
      </c>
      <c r="D34" s="5">
        <v>24.03</v>
      </c>
      <c r="E34" s="4">
        <v>105.76666666666667</v>
      </c>
      <c r="F34" s="5">
        <v>4.4000000000000004</v>
      </c>
      <c r="G34" s="5">
        <v>13.63</v>
      </c>
    </row>
    <row r="35" spans="1:7">
      <c r="A35" s="1">
        <v>41164</v>
      </c>
      <c r="B35" s="2" t="str">
        <f t="shared" si="0"/>
        <v>Wednesday</v>
      </c>
      <c r="C35" s="3">
        <v>1475</v>
      </c>
      <c r="D35" s="5">
        <v>23.5183</v>
      </c>
      <c r="E35" s="4">
        <v>81.016666666666666</v>
      </c>
      <c r="F35" s="5">
        <v>3.4448400000000001</v>
      </c>
      <c r="G35" s="5">
        <v>17.417300000000001</v>
      </c>
    </row>
    <row r="36" spans="1:7">
      <c r="A36" s="1">
        <v>41153</v>
      </c>
      <c r="B36" s="2" t="str">
        <f t="shared" si="0"/>
        <v>Saturday</v>
      </c>
      <c r="C36" s="3">
        <v>1340</v>
      </c>
      <c r="D36" s="5">
        <v>23.324300000000001</v>
      </c>
      <c r="E36" s="4">
        <v>127.85</v>
      </c>
      <c r="F36" s="5">
        <v>5.4816200000000004</v>
      </c>
      <c r="G36" s="5">
        <v>10.9457</v>
      </c>
    </row>
    <row r="37" spans="1:7">
      <c r="A37" s="1">
        <v>41463</v>
      </c>
      <c r="B37" s="2" t="str">
        <f t="shared" si="0"/>
        <v>Monday</v>
      </c>
      <c r="C37" s="3">
        <v>1711</v>
      </c>
      <c r="D37" s="5">
        <v>23.202999999999999</v>
      </c>
      <c r="E37" s="4">
        <v>121.06666666666666</v>
      </c>
      <c r="F37" s="5">
        <v>6.6363599999999998</v>
      </c>
      <c r="G37" s="5">
        <v>9.0411000000000001</v>
      </c>
    </row>
    <row r="38" spans="1:7">
      <c r="A38" s="1">
        <v>41069</v>
      </c>
      <c r="B38" s="2" t="str">
        <f t="shared" si="0"/>
        <v>Saturday</v>
      </c>
      <c r="C38" s="3">
        <v>1614</v>
      </c>
      <c r="D38" s="5">
        <v>22.964500000000001</v>
      </c>
      <c r="E38" s="4">
        <v>153.94999999999999</v>
      </c>
      <c r="F38" s="5">
        <v>6.7039299999999997</v>
      </c>
      <c r="G38" s="5">
        <v>8.9499700000000004</v>
      </c>
    </row>
    <row r="39" spans="1:7">
      <c r="A39" s="1">
        <v>41117</v>
      </c>
      <c r="B39" s="2" t="str">
        <f t="shared" si="0"/>
        <v>Friday</v>
      </c>
      <c r="C39" s="3">
        <v>892</v>
      </c>
      <c r="D39" s="5">
        <v>22.735399999999998</v>
      </c>
      <c r="E39" s="4">
        <v>85.13333333333334</v>
      </c>
      <c r="F39" s="5">
        <v>3.7446600000000001</v>
      </c>
      <c r="G39" s="5">
        <v>16.0228</v>
      </c>
    </row>
    <row r="40" spans="1:7">
      <c r="A40" s="1">
        <v>41222</v>
      </c>
      <c r="B40" s="2" t="str">
        <f t="shared" si="0"/>
        <v>Friday</v>
      </c>
      <c r="C40" s="3">
        <v>1307</v>
      </c>
      <c r="D40" s="5">
        <v>22.5581</v>
      </c>
      <c r="E40" s="4">
        <v>75.5</v>
      </c>
      <c r="F40" s="5">
        <v>3.3472599999999999</v>
      </c>
      <c r="G40" s="5">
        <v>17.9251</v>
      </c>
    </row>
    <row r="41" spans="1:7">
      <c r="A41" s="1">
        <v>41091</v>
      </c>
      <c r="B41" s="2" t="str">
        <f t="shared" si="0"/>
        <v>Sunday</v>
      </c>
      <c r="C41" s="3">
        <v>915</v>
      </c>
      <c r="D41" s="5">
        <v>22.448799999999999</v>
      </c>
      <c r="E41" s="4">
        <v>87.266666666666666</v>
      </c>
      <c r="F41" s="5">
        <v>3.8880699999999999</v>
      </c>
      <c r="G41" s="5">
        <v>15.431800000000001</v>
      </c>
    </row>
    <row r="42" spans="1:7">
      <c r="A42" s="1">
        <v>41070</v>
      </c>
      <c r="B42" s="2" t="str">
        <f t="shared" si="0"/>
        <v>Sunday</v>
      </c>
      <c r="C42" s="3">
        <v>1212</v>
      </c>
      <c r="D42" s="5">
        <v>22.136800000000001</v>
      </c>
      <c r="E42" s="4">
        <v>115.61666666666666</v>
      </c>
      <c r="F42" s="5">
        <v>5.2235800000000001</v>
      </c>
      <c r="G42" s="5">
        <v>11.4864</v>
      </c>
    </row>
    <row r="43" spans="1:7">
      <c r="A43" s="1">
        <v>41186</v>
      </c>
      <c r="B43" s="2" t="str">
        <f t="shared" si="0"/>
        <v>Thursday</v>
      </c>
      <c r="C43" s="3">
        <v>1087</v>
      </c>
      <c r="D43" s="5">
        <v>21.843900000000001</v>
      </c>
      <c r="E43" s="4">
        <v>102.31666666666666</v>
      </c>
      <c r="F43" s="5">
        <v>4.6842499999999996</v>
      </c>
      <c r="G43" s="5">
        <v>12.8089</v>
      </c>
    </row>
    <row r="44" spans="1:7">
      <c r="A44" s="1">
        <v>41374</v>
      </c>
      <c r="B44" s="2" t="str">
        <f t="shared" si="0"/>
        <v>Wednesday</v>
      </c>
      <c r="C44" s="3">
        <v>1341</v>
      </c>
      <c r="D44" s="5">
        <v>21.744900000000001</v>
      </c>
      <c r="E44" s="4">
        <v>109.2</v>
      </c>
      <c r="F44" s="5">
        <v>5.0220500000000001</v>
      </c>
      <c r="G44" s="5">
        <v>11.9473</v>
      </c>
    </row>
    <row r="45" spans="1:7">
      <c r="A45" s="1">
        <v>41115</v>
      </c>
      <c r="B45" s="2" t="str">
        <f t="shared" si="0"/>
        <v>Wednesday</v>
      </c>
      <c r="C45" s="3">
        <v>915</v>
      </c>
      <c r="D45" s="5">
        <v>21.67</v>
      </c>
      <c r="E45" s="4">
        <v>87.88333333333334</v>
      </c>
      <c r="F45" s="5">
        <v>4.0567500000000001</v>
      </c>
      <c r="G45" s="5">
        <v>14.7902</v>
      </c>
    </row>
    <row r="46" spans="1:7">
      <c r="A46" s="1">
        <v>41292</v>
      </c>
      <c r="B46" s="2" t="str">
        <f t="shared" si="0"/>
        <v>Friday</v>
      </c>
      <c r="C46" s="3">
        <v>1335</v>
      </c>
      <c r="D46" s="5">
        <v>21.4072</v>
      </c>
      <c r="E46" s="4">
        <v>74.816666666666663</v>
      </c>
      <c r="F46" s="5">
        <v>3.4956700000000001</v>
      </c>
      <c r="G46" s="5">
        <v>17.164100000000001</v>
      </c>
    </row>
    <row r="47" spans="1:7">
      <c r="A47" s="1">
        <v>41128</v>
      </c>
      <c r="B47" s="2" t="str">
        <f t="shared" si="0"/>
        <v>Tuesday</v>
      </c>
      <c r="C47" s="3">
        <v>918</v>
      </c>
      <c r="D47" s="5">
        <v>21.406700000000001</v>
      </c>
      <c r="E47" s="4">
        <v>87.61666666666666</v>
      </c>
      <c r="F47" s="5">
        <v>4.093</v>
      </c>
      <c r="G47" s="5">
        <v>14.6592</v>
      </c>
    </row>
    <row r="48" spans="1:7">
      <c r="A48" s="1">
        <v>41127</v>
      </c>
      <c r="B48" s="2" t="str">
        <f t="shared" si="0"/>
        <v>Monday</v>
      </c>
      <c r="C48" s="3">
        <v>754</v>
      </c>
      <c r="D48" s="5">
        <v>21.136199999999999</v>
      </c>
      <c r="E48" s="4">
        <v>71.933333333333337</v>
      </c>
      <c r="F48" s="5">
        <v>3.4034900000000001</v>
      </c>
      <c r="G48" s="5">
        <v>17.629000000000001</v>
      </c>
    </row>
    <row r="49" spans="1:7">
      <c r="A49" s="1">
        <v>41166</v>
      </c>
      <c r="B49" s="2" t="str">
        <f t="shared" si="0"/>
        <v>Friday</v>
      </c>
      <c r="C49" s="3">
        <v>1193</v>
      </c>
      <c r="D49" s="5">
        <v>21.092400000000001</v>
      </c>
      <c r="E49" s="4">
        <v>101.15</v>
      </c>
      <c r="F49" s="5">
        <v>4.7962999999999996</v>
      </c>
      <c r="G49" s="5">
        <v>12.509600000000001</v>
      </c>
    </row>
    <row r="50" spans="1:7">
      <c r="A50" s="1">
        <v>41131</v>
      </c>
      <c r="B50" s="2" t="str">
        <f t="shared" si="0"/>
        <v>Friday</v>
      </c>
      <c r="C50" s="3">
        <v>838</v>
      </c>
      <c r="D50" s="5">
        <v>21.08</v>
      </c>
      <c r="E50" s="4">
        <v>80</v>
      </c>
      <c r="F50" s="5">
        <v>3.7955100000000002</v>
      </c>
      <c r="G50" s="5">
        <v>15.808199999999999</v>
      </c>
    </row>
    <row r="51" spans="1:7">
      <c r="A51" s="1">
        <v>41130</v>
      </c>
      <c r="B51" s="2" t="str">
        <f t="shared" si="0"/>
        <v>Thursday</v>
      </c>
      <c r="C51" s="3">
        <v>818</v>
      </c>
      <c r="D51" s="5">
        <v>21.0562</v>
      </c>
      <c r="E51" s="4">
        <v>71.083333333333329</v>
      </c>
      <c r="F51" s="5">
        <v>3.3762599999999998</v>
      </c>
      <c r="G51" s="5">
        <v>17.771100000000001</v>
      </c>
    </row>
    <row r="52" spans="1:7">
      <c r="A52" s="1">
        <v>41167</v>
      </c>
      <c r="B52" s="2" t="str">
        <f t="shared" si="0"/>
        <v>Saturday</v>
      </c>
      <c r="C52" s="3">
        <v>1163</v>
      </c>
      <c r="D52" s="5">
        <v>20.691400000000002</v>
      </c>
      <c r="E52" s="4">
        <v>103.13333333333334</v>
      </c>
      <c r="F52" s="5">
        <v>4.9847799999999998</v>
      </c>
      <c r="G52" s="5">
        <v>12.0366</v>
      </c>
    </row>
    <row r="53" spans="1:7">
      <c r="A53" s="1">
        <v>41084</v>
      </c>
      <c r="B53" s="2" t="str">
        <f t="shared" si="0"/>
        <v>Sunday</v>
      </c>
      <c r="C53" s="3">
        <v>902</v>
      </c>
      <c r="D53" s="5">
        <v>20.61</v>
      </c>
      <c r="E53" s="4">
        <v>86.333333333333329</v>
      </c>
      <c r="F53" s="5">
        <v>4.1889099999999999</v>
      </c>
      <c r="G53" s="5">
        <v>14.323600000000001</v>
      </c>
    </row>
    <row r="54" spans="1:7">
      <c r="A54" s="1">
        <v>41191</v>
      </c>
      <c r="B54" s="2" t="str">
        <f t="shared" si="0"/>
        <v>Tuesday</v>
      </c>
      <c r="C54" s="3">
        <v>1182</v>
      </c>
      <c r="D54" s="5">
        <v>20.283300000000001</v>
      </c>
      <c r="E54" s="4">
        <v>68.099999999999994</v>
      </c>
      <c r="F54" s="5">
        <v>3.3576000000000001</v>
      </c>
      <c r="G54" s="5">
        <v>17.869900000000001</v>
      </c>
    </row>
    <row r="55" spans="1:7">
      <c r="A55" s="1">
        <v>41154</v>
      </c>
      <c r="B55" s="2" t="str">
        <f t="shared" si="0"/>
        <v>Sunday</v>
      </c>
      <c r="C55" s="3">
        <v>1118</v>
      </c>
      <c r="D55" s="5">
        <v>20.127600000000001</v>
      </c>
      <c r="E55" s="4">
        <v>106.6</v>
      </c>
      <c r="F55" s="5">
        <v>5.2969499999999998</v>
      </c>
      <c r="G55" s="5">
        <v>11.327299999999999</v>
      </c>
    </row>
    <row r="56" spans="1:7">
      <c r="A56" s="1">
        <v>41163</v>
      </c>
      <c r="B56" s="2" t="str">
        <f t="shared" si="0"/>
        <v>Tuesday</v>
      </c>
      <c r="C56" s="3">
        <v>1148</v>
      </c>
      <c r="D56" s="5">
        <v>19.963999999999999</v>
      </c>
      <c r="E56" s="4">
        <v>83.983333333333334</v>
      </c>
      <c r="F56" s="5">
        <v>4.2068700000000003</v>
      </c>
      <c r="G56" s="5">
        <v>14.2624</v>
      </c>
    </row>
    <row r="57" spans="1:7">
      <c r="A57" s="1">
        <v>41197</v>
      </c>
      <c r="B57" s="2" t="str">
        <f t="shared" si="0"/>
        <v>Monday</v>
      </c>
      <c r="C57" s="3">
        <v>1199</v>
      </c>
      <c r="D57" s="5">
        <v>19.962499999999999</v>
      </c>
      <c r="E57" s="4">
        <v>66.733333333333334</v>
      </c>
      <c r="F57" s="5">
        <v>3.3430200000000001</v>
      </c>
      <c r="G57" s="5">
        <v>17.947800000000001</v>
      </c>
    </row>
    <row r="58" spans="1:7">
      <c r="A58" s="1">
        <v>41199</v>
      </c>
      <c r="B58" s="2" t="str">
        <f t="shared" si="0"/>
        <v>Wednesday</v>
      </c>
      <c r="C58" s="3">
        <v>1150</v>
      </c>
      <c r="D58" s="5">
        <v>19.9587</v>
      </c>
      <c r="E58" s="4">
        <v>70.783333333333331</v>
      </c>
      <c r="F58" s="5">
        <v>3.54725</v>
      </c>
      <c r="G58" s="5">
        <v>16.9145</v>
      </c>
    </row>
    <row r="59" spans="1:7">
      <c r="A59" s="1">
        <v>41252</v>
      </c>
      <c r="B59" s="2" t="str">
        <f t="shared" si="0"/>
        <v>Sunday</v>
      </c>
      <c r="C59" s="3">
        <v>1162</v>
      </c>
      <c r="D59" s="5">
        <v>19.868200000000002</v>
      </c>
      <c r="E59" s="4">
        <v>66.266666666666666</v>
      </c>
      <c r="F59" s="5">
        <v>3.33569</v>
      </c>
      <c r="G59" s="5">
        <v>17.987300000000001</v>
      </c>
    </row>
    <row r="60" spans="1:7">
      <c r="A60" s="1">
        <v>41202</v>
      </c>
      <c r="B60" s="2" t="str">
        <f t="shared" si="0"/>
        <v>Saturday</v>
      </c>
      <c r="C60" s="3">
        <v>1182</v>
      </c>
      <c r="D60" s="5">
        <v>19.840399999999999</v>
      </c>
      <c r="E60" s="4">
        <v>65.416666666666671</v>
      </c>
      <c r="F60" s="5">
        <v>3.2974399999999999</v>
      </c>
      <c r="G60" s="5">
        <v>18.195900000000002</v>
      </c>
    </row>
    <row r="61" spans="1:7">
      <c r="A61" s="1">
        <v>41071</v>
      </c>
      <c r="B61" s="2" t="str">
        <f t="shared" si="0"/>
        <v>Monday</v>
      </c>
      <c r="C61" s="3">
        <v>1125</v>
      </c>
      <c r="D61" s="5">
        <v>19.8</v>
      </c>
      <c r="E61" s="4">
        <v>107.31666666666666</v>
      </c>
      <c r="F61" s="5">
        <v>5.4208699999999999</v>
      </c>
      <c r="G61" s="5">
        <v>11.068300000000001</v>
      </c>
    </row>
    <row r="62" spans="1:7">
      <c r="A62" s="1">
        <v>41121</v>
      </c>
      <c r="B62" s="2" t="str">
        <f t="shared" si="0"/>
        <v>Tuesday</v>
      </c>
      <c r="C62" s="3">
        <v>1142</v>
      </c>
      <c r="D62" s="5">
        <v>19.78</v>
      </c>
      <c r="E62" s="4">
        <v>81</v>
      </c>
      <c r="F62" s="5">
        <v>4.1500000000000004</v>
      </c>
      <c r="G62" s="5">
        <v>15.25</v>
      </c>
    </row>
    <row r="63" spans="1:7">
      <c r="A63" s="1">
        <v>41195</v>
      </c>
      <c r="B63" s="2" t="str">
        <f t="shared" si="0"/>
        <v>Saturday</v>
      </c>
      <c r="C63" s="3">
        <v>1147</v>
      </c>
      <c r="D63" s="5">
        <v>19.552</v>
      </c>
      <c r="E63" s="4">
        <v>66.099999999999994</v>
      </c>
      <c r="F63" s="5">
        <v>3.3814299999999999</v>
      </c>
      <c r="G63" s="5">
        <v>17.744</v>
      </c>
    </row>
    <row r="64" spans="1:7">
      <c r="A64" s="1">
        <v>41168</v>
      </c>
      <c r="B64" s="2" t="str">
        <f t="shared" si="0"/>
        <v>Sunday</v>
      </c>
      <c r="C64" s="3">
        <v>1110</v>
      </c>
      <c r="D64" s="5">
        <v>19.4269</v>
      </c>
      <c r="E64" s="4">
        <v>64.533333333333331</v>
      </c>
      <c r="F64" s="5">
        <v>3.32199</v>
      </c>
      <c r="G64" s="5">
        <v>18.061399999999999</v>
      </c>
    </row>
    <row r="65" spans="1:7">
      <c r="A65" s="1">
        <v>41147</v>
      </c>
      <c r="B65" s="2" t="str">
        <f t="shared" si="0"/>
        <v>Sunday</v>
      </c>
      <c r="C65" s="3">
        <v>1111</v>
      </c>
      <c r="D65" s="5">
        <v>19.420000000000002</v>
      </c>
      <c r="E65" s="4">
        <v>106.65</v>
      </c>
      <c r="F65" s="5">
        <v>5.4918100000000001</v>
      </c>
      <c r="G65" s="5">
        <v>10.9254</v>
      </c>
    </row>
    <row r="66" spans="1:7">
      <c r="A66" s="1">
        <v>41039</v>
      </c>
      <c r="B66" s="2" t="str">
        <f t="shared" ref="B66:B129" si="1">TEXT(A66,"dddd")</f>
        <v>Thursday</v>
      </c>
      <c r="C66" s="3">
        <v>1146</v>
      </c>
      <c r="D66" s="5">
        <v>19.164200000000001</v>
      </c>
      <c r="E66" s="4">
        <v>103.2</v>
      </c>
      <c r="F66" s="5">
        <v>5.3851599999999999</v>
      </c>
      <c r="G66" s="5">
        <v>11.1417</v>
      </c>
    </row>
    <row r="67" spans="1:7">
      <c r="A67" s="1">
        <v>41500</v>
      </c>
      <c r="B67" s="2" t="str">
        <f t="shared" si="1"/>
        <v>Wednesday</v>
      </c>
      <c r="C67" s="3">
        <v>1190</v>
      </c>
      <c r="D67" s="5">
        <v>19.094200000000001</v>
      </c>
      <c r="E67" s="4">
        <v>70.683333333333337</v>
      </c>
      <c r="F67" s="5">
        <v>3.6273599999999999</v>
      </c>
      <c r="G67" s="5">
        <v>16.541</v>
      </c>
    </row>
    <row r="68" spans="1:7">
      <c r="A68" s="1">
        <v>41236</v>
      </c>
      <c r="B68" s="2" t="str">
        <f t="shared" si="1"/>
        <v>Friday</v>
      </c>
      <c r="C68" s="3">
        <v>1159</v>
      </c>
      <c r="D68" s="5">
        <v>19.004200000000001</v>
      </c>
      <c r="E68" s="4">
        <v>62.716666666666669</v>
      </c>
      <c r="F68" s="5">
        <v>3.30098</v>
      </c>
      <c r="G68" s="5">
        <v>18.176400000000001</v>
      </c>
    </row>
    <row r="69" spans="1:7">
      <c r="A69" s="1">
        <v>41563</v>
      </c>
      <c r="B69" s="2" t="str">
        <f t="shared" si="1"/>
        <v>Wednesday</v>
      </c>
      <c r="C69" s="3">
        <v>1059</v>
      </c>
      <c r="D69" s="5">
        <v>18.97</v>
      </c>
      <c r="E69" s="4">
        <v>72.516666666666666</v>
      </c>
      <c r="F69" s="5">
        <v>3.73705</v>
      </c>
      <c r="G69" s="5">
        <v>16.055399999999999</v>
      </c>
    </row>
    <row r="70" spans="1:7">
      <c r="A70" s="1">
        <v>41098</v>
      </c>
      <c r="B70" s="2" t="str">
        <f t="shared" si="1"/>
        <v>Sunday</v>
      </c>
      <c r="C70" s="3">
        <v>1636</v>
      </c>
      <c r="D70" s="5">
        <v>18.8489</v>
      </c>
      <c r="E70" s="4">
        <v>155.94999999999999</v>
      </c>
      <c r="F70" s="5">
        <v>8.2737200000000009</v>
      </c>
      <c r="G70" s="5">
        <v>7.2518799999999999</v>
      </c>
    </row>
    <row r="71" spans="1:7">
      <c r="A71" s="1">
        <v>41059</v>
      </c>
      <c r="B71" s="2" t="str">
        <f t="shared" si="1"/>
        <v>Wednesday</v>
      </c>
      <c r="C71" s="3">
        <v>620</v>
      </c>
      <c r="D71" s="5">
        <v>18.769400000000001</v>
      </c>
      <c r="E71" s="4">
        <v>117.58333333333333</v>
      </c>
      <c r="F71" s="5">
        <v>6.2655200000000004</v>
      </c>
      <c r="G71" s="5">
        <v>9.5762099999999997</v>
      </c>
    </row>
    <row r="72" spans="1:7">
      <c r="A72" s="1">
        <v>41155</v>
      </c>
      <c r="B72" s="2" t="str">
        <f t="shared" si="1"/>
        <v>Monday</v>
      </c>
      <c r="C72" s="3">
        <v>989</v>
      </c>
      <c r="D72" s="5">
        <v>18.7562</v>
      </c>
      <c r="E72" s="4">
        <v>101.28333333333333</v>
      </c>
      <c r="F72" s="5">
        <v>5.4006999999999996</v>
      </c>
      <c r="G72" s="5">
        <v>11.1097</v>
      </c>
    </row>
    <row r="73" spans="1:7">
      <c r="A73" s="1">
        <v>41443</v>
      </c>
      <c r="B73" s="2" t="str">
        <f t="shared" si="1"/>
        <v>Tuesday</v>
      </c>
      <c r="C73" s="3">
        <v>1068</v>
      </c>
      <c r="D73" s="5">
        <v>18.709299999999999</v>
      </c>
      <c r="E73" s="4">
        <v>82.05</v>
      </c>
      <c r="F73" s="5">
        <v>4.1588799999999999</v>
      </c>
      <c r="G73" s="5">
        <v>14.4269</v>
      </c>
    </row>
    <row r="74" spans="1:7">
      <c r="A74" s="1">
        <v>41120</v>
      </c>
      <c r="B74" s="2" t="str">
        <f t="shared" si="1"/>
        <v>Monday</v>
      </c>
      <c r="C74" s="3">
        <v>685</v>
      </c>
      <c r="D74" s="5">
        <v>18.623100000000001</v>
      </c>
      <c r="E74" s="4">
        <v>65.38333333333334</v>
      </c>
      <c r="F74" s="5">
        <v>3.5116100000000001</v>
      </c>
      <c r="G74" s="5">
        <v>17.086200000000002</v>
      </c>
    </row>
    <row r="75" spans="1:7">
      <c r="A75" s="1">
        <v>41519</v>
      </c>
      <c r="B75" s="2" t="str">
        <f t="shared" si="1"/>
        <v>Monday</v>
      </c>
      <c r="C75" s="3">
        <v>1108</v>
      </c>
      <c r="D75" s="5">
        <v>18.530899999999999</v>
      </c>
      <c r="E75" s="4">
        <v>71.216666666666669</v>
      </c>
      <c r="F75" s="5">
        <v>3.84395</v>
      </c>
      <c r="G75" s="5">
        <v>15.6089</v>
      </c>
    </row>
    <row r="76" spans="1:7">
      <c r="A76" s="1">
        <v>41061</v>
      </c>
      <c r="B76" s="2" t="str">
        <f t="shared" si="1"/>
        <v>Friday</v>
      </c>
      <c r="C76" s="3">
        <v>866</v>
      </c>
      <c r="D76" s="5">
        <v>18.475300000000001</v>
      </c>
      <c r="E76" s="4">
        <v>90.316666666666663</v>
      </c>
      <c r="F76" s="5">
        <v>4.8894099999999998</v>
      </c>
      <c r="G76" s="5">
        <v>12.2714</v>
      </c>
    </row>
    <row r="77" spans="1:7">
      <c r="A77" s="1">
        <v>41103</v>
      </c>
      <c r="B77" s="2" t="str">
        <f t="shared" si="1"/>
        <v>Friday</v>
      </c>
      <c r="C77" s="3">
        <v>688</v>
      </c>
      <c r="D77" s="5">
        <v>18.386099999999999</v>
      </c>
      <c r="E77" s="4">
        <v>65.983333333333334</v>
      </c>
      <c r="F77" s="5">
        <v>3.5891099999999998</v>
      </c>
      <c r="G77" s="5">
        <v>16.717300000000002</v>
      </c>
    </row>
    <row r="78" spans="1:7">
      <c r="A78" s="1">
        <v>41141</v>
      </c>
      <c r="B78" s="2" t="str">
        <f t="shared" si="1"/>
        <v>Monday</v>
      </c>
      <c r="C78" s="3">
        <v>1952</v>
      </c>
      <c r="D78" s="5">
        <v>18.223299999999998</v>
      </c>
      <c r="E78" s="4">
        <v>169.56666666666666</v>
      </c>
      <c r="F78" s="5">
        <v>9.3055500000000002</v>
      </c>
      <c r="G78" s="5">
        <v>6.4477700000000002</v>
      </c>
    </row>
    <row r="79" spans="1:7">
      <c r="A79" s="1">
        <v>41108</v>
      </c>
      <c r="B79" s="2" t="str">
        <f t="shared" si="1"/>
        <v>Wednesday</v>
      </c>
      <c r="C79" s="3">
        <v>728</v>
      </c>
      <c r="D79" s="5">
        <v>18.0928</v>
      </c>
      <c r="E79" s="4">
        <v>69.416666666666671</v>
      </c>
      <c r="F79" s="5">
        <v>3.8371300000000002</v>
      </c>
      <c r="G79" s="5">
        <v>15.636699999999999</v>
      </c>
    </row>
    <row r="80" spans="1:7">
      <c r="A80" s="1">
        <v>41085</v>
      </c>
      <c r="B80" s="2" t="str">
        <f t="shared" si="1"/>
        <v>Monday</v>
      </c>
      <c r="C80" s="3">
        <v>1236</v>
      </c>
      <c r="D80" s="5">
        <v>17.9086</v>
      </c>
      <c r="E80" s="4">
        <v>107.4</v>
      </c>
      <c r="F80" s="5">
        <v>5.9972200000000004</v>
      </c>
      <c r="G80" s="5">
        <v>10.0046</v>
      </c>
    </row>
    <row r="81" spans="1:7">
      <c r="A81" s="1">
        <v>41144</v>
      </c>
      <c r="B81" s="2" t="str">
        <f t="shared" si="1"/>
        <v>Thursday</v>
      </c>
      <c r="C81" s="3">
        <v>1149</v>
      </c>
      <c r="D81" s="5">
        <v>17.7849</v>
      </c>
      <c r="E81" s="4">
        <v>109.55</v>
      </c>
      <c r="F81" s="5">
        <v>6.1602800000000002</v>
      </c>
      <c r="G81" s="5">
        <v>9.7398100000000003</v>
      </c>
    </row>
    <row r="82" spans="1:7">
      <c r="A82" s="1">
        <v>41453</v>
      </c>
      <c r="B82" s="2" t="str">
        <f t="shared" si="1"/>
        <v>Friday</v>
      </c>
      <c r="C82" s="3">
        <v>1056</v>
      </c>
      <c r="D82" s="5">
        <v>17.773399999999999</v>
      </c>
      <c r="E82" s="4">
        <v>71.966666666666669</v>
      </c>
      <c r="F82" s="5">
        <v>4.0407599999999997</v>
      </c>
      <c r="G82" s="5">
        <v>14.848699999999999</v>
      </c>
    </row>
    <row r="83" spans="1:7">
      <c r="A83" s="1">
        <v>41068</v>
      </c>
      <c r="B83" s="2" t="str">
        <f t="shared" si="1"/>
        <v>Friday</v>
      </c>
      <c r="C83" s="3">
        <v>1133</v>
      </c>
      <c r="D83" s="5">
        <v>17.700500000000002</v>
      </c>
      <c r="E83" s="4">
        <v>102.41666666666667</v>
      </c>
      <c r="F83" s="5">
        <v>5.7863300000000004</v>
      </c>
      <c r="G83" s="5">
        <v>10.369300000000001</v>
      </c>
    </row>
    <row r="84" spans="1:7">
      <c r="A84" s="1">
        <v>41149</v>
      </c>
      <c r="B84" s="2" t="str">
        <f t="shared" si="1"/>
        <v>Tuesday</v>
      </c>
      <c r="C84" s="3">
        <v>1052</v>
      </c>
      <c r="D84" s="5">
        <v>17.6343</v>
      </c>
      <c r="E84" s="4">
        <v>100.31666666666666</v>
      </c>
      <c r="F84" s="5">
        <v>5.6896500000000003</v>
      </c>
      <c r="G84" s="5">
        <v>10.545500000000001</v>
      </c>
    </row>
    <row r="85" spans="1:7">
      <c r="A85" s="1">
        <v>41414</v>
      </c>
      <c r="B85" s="2" t="str">
        <f t="shared" si="1"/>
        <v>Monday</v>
      </c>
      <c r="C85" s="3">
        <v>1128</v>
      </c>
      <c r="D85" s="5">
        <v>17.624600000000001</v>
      </c>
      <c r="E85" s="4">
        <v>71.599999999999994</v>
      </c>
      <c r="F85" s="5">
        <v>4.0624900000000004</v>
      </c>
      <c r="G85" s="5">
        <v>14.769299999999999</v>
      </c>
    </row>
    <row r="86" spans="1:7">
      <c r="A86" s="1">
        <v>41503</v>
      </c>
      <c r="B86" s="2" t="str">
        <f t="shared" si="1"/>
        <v>Saturday</v>
      </c>
      <c r="C86" s="3">
        <v>959</v>
      </c>
      <c r="D86" s="5">
        <v>17.6112</v>
      </c>
      <c r="E86" s="4">
        <v>80.166666666666671</v>
      </c>
      <c r="F86" s="5">
        <v>4.0321300000000004</v>
      </c>
      <c r="G86" s="5">
        <v>14.8805</v>
      </c>
    </row>
    <row r="87" spans="1:7">
      <c r="A87" s="1">
        <v>41518</v>
      </c>
      <c r="B87" s="2" t="str">
        <f t="shared" si="1"/>
        <v>Sunday</v>
      </c>
      <c r="C87" s="3">
        <v>1061</v>
      </c>
      <c r="D87" s="5">
        <v>17.579999999999998</v>
      </c>
      <c r="E87" s="4">
        <v>64.55</v>
      </c>
      <c r="F87" s="5">
        <v>3.67</v>
      </c>
      <c r="G87" s="5">
        <v>16.34</v>
      </c>
    </row>
    <row r="88" spans="1:7">
      <c r="A88" s="1">
        <v>41133</v>
      </c>
      <c r="B88" s="2" t="str">
        <f t="shared" si="1"/>
        <v>Sunday</v>
      </c>
      <c r="C88" s="3">
        <v>643</v>
      </c>
      <c r="D88" s="5">
        <v>17.5017</v>
      </c>
      <c r="E88" s="4">
        <v>61.45</v>
      </c>
      <c r="F88" s="5">
        <v>3.5111500000000002</v>
      </c>
      <c r="G88" s="5">
        <v>17.0884</v>
      </c>
    </row>
    <row r="89" spans="1:7">
      <c r="A89" s="1">
        <v>41485</v>
      </c>
      <c r="B89" s="2" t="str">
        <f t="shared" si="1"/>
        <v>Tuesday</v>
      </c>
      <c r="C89" s="3">
        <v>954</v>
      </c>
      <c r="D89" s="5">
        <v>17.318899999999999</v>
      </c>
      <c r="E89" s="4">
        <v>88.666666666666671</v>
      </c>
      <c r="F89" s="5">
        <v>4.7099200000000003</v>
      </c>
      <c r="G89" s="5">
        <v>12.739100000000001</v>
      </c>
    </row>
    <row r="90" spans="1:7">
      <c r="A90" s="1">
        <v>41481</v>
      </c>
      <c r="B90" s="2" t="str">
        <f t="shared" si="1"/>
        <v>Friday</v>
      </c>
      <c r="C90" s="3">
        <v>1027</v>
      </c>
      <c r="D90" s="5">
        <v>17.265000000000001</v>
      </c>
      <c r="E90" s="4">
        <v>70.783333333333331</v>
      </c>
      <c r="F90" s="5">
        <v>4.0782999999999996</v>
      </c>
      <c r="G90" s="5">
        <v>14.712</v>
      </c>
    </row>
    <row r="91" spans="1:7">
      <c r="A91" s="1">
        <v>41161</v>
      </c>
      <c r="B91" s="2" t="str">
        <f t="shared" si="1"/>
        <v>Sunday</v>
      </c>
      <c r="C91" s="3">
        <v>971</v>
      </c>
      <c r="D91" s="5">
        <v>17.178999999999998</v>
      </c>
      <c r="E91" s="4">
        <v>81.150000000000006</v>
      </c>
      <c r="F91" s="5">
        <v>4.7244599999999997</v>
      </c>
      <c r="G91" s="5">
        <v>12.6999</v>
      </c>
    </row>
    <row r="92" spans="1:7">
      <c r="A92" s="1">
        <v>41165</v>
      </c>
      <c r="B92" s="2" t="str">
        <f t="shared" si="1"/>
        <v>Thursday</v>
      </c>
      <c r="C92" s="3">
        <v>959</v>
      </c>
      <c r="D92" s="5">
        <v>17.118600000000001</v>
      </c>
      <c r="E92" s="4">
        <v>58.283333333333331</v>
      </c>
      <c r="F92" s="5">
        <v>3.4048099999999999</v>
      </c>
      <c r="G92" s="5">
        <v>17.622199999999999</v>
      </c>
    </row>
    <row r="93" spans="1:7">
      <c r="A93" s="1">
        <v>41169</v>
      </c>
      <c r="B93" s="2" t="str">
        <f t="shared" si="1"/>
        <v>Monday</v>
      </c>
      <c r="C93" s="3">
        <v>1059</v>
      </c>
      <c r="D93" s="5">
        <v>17.098199999999999</v>
      </c>
      <c r="E93" s="4">
        <v>56.033333333333331</v>
      </c>
      <c r="F93" s="5">
        <v>3.2773400000000001</v>
      </c>
      <c r="G93" s="5">
        <v>18.307500000000001</v>
      </c>
    </row>
    <row r="94" spans="1:7">
      <c r="A94" s="1">
        <v>41361</v>
      </c>
      <c r="B94" s="2" t="str">
        <f t="shared" si="1"/>
        <v>Thursday</v>
      </c>
      <c r="C94" s="3">
        <v>935</v>
      </c>
      <c r="D94" s="5">
        <v>17.0197</v>
      </c>
      <c r="E94" s="4">
        <v>57.55</v>
      </c>
      <c r="F94" s="5">
        <v>3.3820700000000001</v>
      </c>
      <c r="G94" s="5">
        <v>17.740600000000001</v>
      </c>
    </row>
    <row r="95" spans="1:7">
      <c r="A95" s="1">
        <v>41207</v>
      </c>
      <c r="B95" s="2" t="str">
        <f t="shared" si="1"/>
        <v>Thursday</v>
      </c>
      <c r="C95" s="3">
        <v>1018</v>
      </c>
      <c r="D95" s="5">
        <v>16.926100000000002</v>
      </c>
      <c r="E95" s="4">
        <v>58.583333333333336</v>
      </c>
      <c r="F95" s="5">
        <v>3.4619</v>
      </c>
      <c r="G95" s="5">
        <v>17.331499999999998</v>
      </c>
    </row>
    <row r="96" spans="1:7">
      <c r="A96" s="1">
        <v>41392</v>
      </c>
      <c r="B96" s="2" t="str">
        <f t="shared" si="1"/>
        <v>Sunday</v>
      </c>
      <c r="C96" s="3">
        <v>979</v>
      </c>
      <c r="D96" s="5">
        <v>16.912700000000001</v>
      </c>
      <c r="E96" s="4">
        <v>93.766666666666666</v>
      </c>
      <c r="F96" s="5">
        <v>5.5444000000000004</v>
      </c>
      <c r="G96" s="5">
        <v>10.8217</v>
      </c>
    </row>
    <row r="97" spans="1:7">
      <c r="A97" s="1">
        <v>41499</v>
      </c>
      <c r="B97" s="2" t="str">
        <f t="shared" si="1"/>
        <v>Tuesday</v>
      </c>
      <c r="C97" s="3">
        <v>949</v>
      </c>
      <c r="D97" s="5">
        <v>16.8889</v>
      </c>
      <c r="E97" s="4">
        <v>66.900000000000006</v>
      </c>
      <c r="F97" s="5">
        <v>3.8822299999999998</v>
      </c>
      <c r="G97" s="5">
        <v>15.455</v>
      </c>
    </row>
    <row r="98" spans="1:7">
      <c r="A98" s="1">
        <v>41253</v>
      </c>
      <c r="B98" s="2" t="str">
        <f t="shared" si="1"/>
        <v>Monday</v>
      </c>
      <c r="C98" s="3">
        <v>950</v>
      </c>
      <c r="D98" s="5">
        <v>16.869700000000002</v>
      </c>
      <c r="E98" s="4">
        <v>55.833333333333336</v>
      </c>
      <c r="F98" s="5">
        <v>3.3103600000000002</v>
      </c>
      <c r="G98" s="5">
        <v>18.1249</v>
      </c>
    </row>
    <row r="99" spans="1:7">
      <c r="A99" s="1">
        <v>41072</v>
      </c>
      <c r="B99" s="2" t="str">
        <f t="shared" si="1"/>
        <v>Tuesday</v>
      </c>
      <c r="C99" s="3">
        <v>1032</v>
      </c>
      <c r="D99" s="5">
        <v>16.785499999999999</v>
      </c>
      <c r="E99" s="4">
        <v>98.333333333333329</v>
      </c>
      <c r="F99" s="5">
        <v>5.8587999999999996</v>
      </c>
      <c r="G99" s="5">
        <v>10.241</v>
      </c>
    </row>
    <row r="100" spans="1:7">
      <c r="A100" s="1">
        <v>41560</v>
      </c>
      <c r="B100" s="2" t="str">
        <f t="shared" si="1"/>
        <v>Sunday</v>
      </c>
      <c r="C100" s="3">
        <v>864</v>
      </c>
      <c r="D100" s="5">
        <v>16.5914</v>
      </c>
      <c r="E100" s="4">
        <v>71.3</v>
      </c>
      <c r="F100" s="5">
        <v>4.1705899999999998</v>
      </c>
      <c r="G100" s="5">
        <v>14.3864</v>
      </c>
    </row>
    <row r="101" spans="1:7">
      <c r="A101" s="1">
        <v>41513</v>
      </c>
      <c r="B101" s="2" t="str">
        <f t="shared" si="1"/>
        <v>Tuesday</v>
      </c>
      <c r="C101" s="3">
        <v>1123</v>
      </c>
      <c r="D101" s="5">
        <v>16.5642</v>
      </c>
      <c r="E101" s="4">
        <v>101.25</v>
      </c>
      <c r="F101" s="5">
        <v>5.86</v>
      </c>
      <c r="G101" s="5">
        <v>10.238899999999999</v>
      </c>
    </row>
    <row r="102" spans="1:7">
      <c r="A102" s="1">
        <v>41544</v>
      </c>
      <c r="B102" s="2" t="str">
        <f t="shared" si="1"/>
        <v>Friday</v>
      </c>
      <c r="C102" s="3">
        <v>921</v>
      </c>
      <c r="D102" s="5">
        <v>16.510999999999999</v>
      </c>
      <c r="E102" s="4">
        <v>69.483333333333334</v>
      </c>
      <c r="F102" s="5">
        <v>4.10182</v>
      </c>
      <c r="G102" s="5">
        <v>14.627700000000001</v>
      </c>
    </row>
    <row r="103" spans="1:7">
      <c r="A103" s="1">
        <v>41045</v>
      </c>
      <c r="B103" s="2" t="str">
        <f t="shared" si="1"/>
        <v>Wednesday</v>
      </c>
      <c r="C103" s="3">
        <v>1381</v>
      </c>
      <c r="D103" s="5">
        <v>16.4696</v>
      </c>
      <c r="E103" s="4">
        <v>124.76666666666667</v>
      </c>
      <c r="F103" s="5">
        <v>7.5765000000000002</v>
      </c>
      <c r="G103" s="5">
        <v>7.9192299999999998</v>
      </c>
    </row>
    <row r="104" spans="1:7">
      <c r="A104" s="1">
        <v>41562</v>
      </c>
      <c r="B104" s="2" t="str">
        <f t="shared" si="1"/>
        <v>Tuesday</v>
      </c>
      <c r="C104" s="3">
        <v>921</v>
      </c>
      <c r="D104" s="5">
        <v>16.3004</v>
      </c>
      <c r="E104" s="4">
        <v>69.983333333333334</v>
      </c>
      <c r="F104" s="5">
        <v>4.1508000000000003</v>
      </c>
      <c r="G104" s="5">
        <v>14.455</v>
      </c>
    </row>
    <row r="105" spans="1:7">
      <c r="A105" s="1">
        <v>41561</v>
      </c>
      <c r="B105" s="2" t="str">
        <f t="shared" si="1"/>
        <v>Monday</v>
      </c>
      <c r="C105" s="3">
        <v>908</v>
      </c>
      <c r="D105" s="5">
        <v>16.242599999999999</v>
      </c>
      <c r="E105" s="4">
        <v>83.85</v>
      </c>
      <c r="F105" s="5">
        <v>3.96509</v>
      </c>
      <c r="G105" s="5">
        <v>15.132</v>
      </c>
    </row>
    <row r="106" spans="1:7">
      <c r="A106" s="1">
        <v>41074</v>
      </c>
      <c r="B106" s="2" t="str">
        <f t="shared" si="1"/>
        <v>Thursday</v>
      </c>
      <c r="C106" s="3">
        <v>1160</v>
      </c>
      <c r="D106" s="5">
        <v>16.186599999999999</v>
      </c>
      <c r="E106" s="4">
        <v>110.68333333333334</v>
      </c>
      <c r="F106" s="5">
        <v>6.8379799999999999</v>
      </c>
      <c r="G106" s="5">
        <v>8.7745300000000004</v>
      </c>
    </row>
    <row r="107" spans="1:7">
      <c r="A107" s="1">
        <v>41494</v>
      </c>
      <c r="B107" s="2" t="str">
        <f t="shared" si="1"/>
        <v>Thursday</v>
      </c>
      <c r="C107" s="3">
        <v>914</v>
      </c>
      <c r="D107" s="5">
        <v>16.133600000000001</v>
      </c>
      <c r="E107" s="4">
        <v>64.916666666666671</v>
      </c>
      <c r="F107" s="5">
        <v>3.9595699999999998</v>
      </c>
      <c r="G107" s="5">
        <v>15.1532</v>
      </c>
    </row>
    <row r="108" spans="1:7">
      <c r="A108" s="1">
        <v>41410</v>
      </c>
      <c r="B108" s="2" t="str">
        <f t="shared" si="1"/>
        <v>Thursday</v>
      </c>
      <c r="C108" s="3">
        <v>936</v>
      </c>
      <c r="D108" s="5">
        <v>16.130500000000001</v>
      </c>
      <c r="E108" s="4">
        <v>63.833333333333336</v>
      </c>
      <c r="F108" s="5">
        <v>3.95764</v>
      </c>
      <c r="G108" s="5">
        <v>15.160600000000001</v>
      </c>
    </row>
    <row r="109" spans="1:7">
      <c r="A109" s="1">
        <v>41410</v>
      </c>
      <c r="B109" s="2" t="str">
        <f t="shared" si="1"/>
        <v>Thursday</v>
      </c>
      <c r="C109" s="3">
        <v>936</v>
      </c>
      <c r="D109" s="5">
        <v>16.130500000000001</v>
      </c>
      <c r="E109" s="4">
        <v>63.833333333333336</v>
      </c>
      <c r="F109" s="5">
        <v>3.8081499999999999</v>
      </c>
      <c r="G109" s="5">
        <v>15.755699999999999</v>
      </c>
    </row>
    <row r="110" spans="1:7">
      <c r="A110" s="1">
        <v>41545</v>
      </c>
      <c r="B110" s="2" t="str">
        <f t="shared" si="1"/>
        <v>Saturday</v>
      </c>
      <c r="C110" s="3">
        <v>851</v>
      </c>
      <c r="D110" s="5">
        <v>16.128900000000002</v>
      </c>
      <c r="E110" s="4">
        <v>93.566666666666663</v>
      </c>
      <c r="F110" s="5">
        <v>4.5403799999999999</v>
      </c>
      <c r="G110" s="5">
        <v>13.2148</v>
      </c>
    </row>
    <row r="111" spans="1:7">
      <c r="A111" s="1">
        <v>41425</v>
      </c>
      <c r="B111" s="2" t="str">
        <f t="shared" si="1"/>
        <v>Friday</v>
      </c>
      <c r="C111" s="3">
        <v>937</v>
      </c>
      <c r="D111" s="5">
        <v>16.071400000000001</v>
      </c>
      <c r="E111" s="4">
        <v>60.15</v>
      </c>
      <c r="F111" s="5">
        <v>3.7054499999999999</v>
      </c>
      <c r="G111" s="5">
        <v>16.192399999999999</v>
      </c>
    </row>
    <row r="112" spans="1:7">
      <c r="A112" s="1">
        <v>41080</v>
      </c>
      <c r="B112" s="2" t="str">
        <f t="shared" si="1"/>
        <v>Wednesday</v>
      </c>
      <c r="C112" s="3">
        <v>1215</v>
      </c>
      <c r="D112" s="5">
        <v>16</v>
      </c>
      <c r="E112" s="4">
        <v>120</v>
      </c>
      <c r="F112" s="5">
        <v>7.5</v>
      </c>
      <c r="G112" s="5">
        <v>8</v>
      </c>
    </row>
    <row r="113" spans="1:7">
      <c r="A113" s="1">
        <v>41404</v>
      </c>
      <c r="B113" s="2" t="str">
        <f t="shared" si="1"/>
        <v>Friday</v>
      </c>
      <c r="C113" s="3">
        <v>933</v>
      </c>
      <c r="D113" s="5">
        <v>15.9458</v>
      </c>
      <c r="E113" s="4">
        <v>63.75</v>
      </c>
      <c r="F113" s="5">
        <v>3.9974699999999999</v>
      </c>
      <c r="G113" s="5">
        <v>15.009499999999999</v>
      </c>
    </row>
    <row r="114" spans="1:7">
      <c r="A114" s="1">
        <v>41540</v>
      </c>
      <c r="B114" s="2" t="str">
        <f t="shared" si="1"/>
        <v>Monday</v>
      </c>
      <c r="C114" s="3">
        <v>877</v>
      </c>
      <c r="D114" s="5">
        <v>15.8848</v>
      </c>
      <c r="E114" s="4">
        <v>63.083333333333336</v>
      </c>
      <c r="F114" s="5">
        <v>3.9387500000000002</v>
      </c>
      <c r="G114" s="5">
        <v>15.2332</v>
      </c>
    </row>
    <row r="115" spans="1:7">
      <c r="A115" s="1">
        <v>41126</v>
      </c>
      <c r="B115" s="2" t="str">
        <f t="shared" si="1"/>
        <v>Sunday</v>
      </c>
      <c r="C115" s="3">
        <v>812</v>
      </c>
      <c r="D115" s="5">
        <v>15.831300000000001</v>
      </c>
      <c r="E115" s="4">
        <v>60</v>
      </c>
      <c r="F115" s="5">
        <v>0</v>
      </c>
      <c r="G115" s="5">
        <v>0</v>
      </c>
    </row>
    <row r="116" spans="1:7">
      <c r="A116" s="1">
        <v>41422</v>
      </c>
      <c r="B116" s="2" t="str">
        <f t="shared" si="1"/>
        <v>Tuesday</v>
      </c>
      <c r="C116" s="3">
        <v>910</v>
      </c>
      <c r="D116" s="5">
        <v>15.805099999999999</v>
      </c>
      <c r="E116" s="4">
        <v>71.333333333333329</v>
      </c>
      <c r="F116" s="5">
        <v>3.9247899999999998</v>
      </c>
      <c r="G116" s="5">
        <v>15.2874</v>
      </c>
    </row>
    <row r="117" spans="1:7">
      <c r="A117" s="1">
        <v>41396</v>
      </c>
      <c r="B117" s="2" t="str">
        <f t="shared" si="1"/>
        <v>Thursday</v>
      </c>
      <c r="C117" s="3">
        <v>903</v>
      </c>
      <c r="D117" s="5">
        <v>15.7712</v>
      </c>
      <c r="E117" s="4">
        <v>65.266666666666666</v>
      </c>
      <c r="F117" s="5">
        <v>4.1384400000000001</v>
      </c>
      <c r="G117" s="5">
        <v>14.498200000000001</v>
      </c>
    </row>
    <row r="118" spans="1:7">
      <c r="A118" s="1">
        <v>41534</v>
      </c>
      <c r="B118" s="2" t="str">
        <f t="shared" si="1"/>
        <v>Tuesday</v>
      </c>
      <c r="C118" s="3">
        <v>966</v>
      </c>
      <c r="D118" s="5">
        <v>15.770300000000001</v>
      </c>
      <c r="E118" s="4">
        <v>72.216666666666669</v>
      </c>
      <c r="F118" s="5">
        <v>3.8968699999999998</v>
      </c>
      <c r="G118" s="5">
        <v>15.397</v>
      </c>
    </row>
    <row r="119" spans="1:7">
      <c r="A119" s="1">
        <v>41474</v>
      </c>
      <c r="B119" s="2" t="str">
        <f t="shared" si="1"/>
        <v>Friday</v>
      </c>
      <c r="C119" s="3">
        <v>885</v>
      </c>
      <c r="D119" s="5">
        <v>15.6943</v>
      </c>
      <c r="E119" s="4">
        <v>62.166666666666664</v>
      </c>
      <c r="F119" s="5">
        <v>3.9418299999999999</v>
      </c>
      <c r="G119" s="5">
        <v>15.221399999999999</v>
      </c>
    </row>
    <row r="120" spans="1:7">
      <c r="A120" s="1">
        <v>41345</v>
      </c>
      <c r="B120" s="2" t="str">
        <f t="shared" si="1"/>
        <v>Tuesday</v>
      </c>
      <c r="C120" s="3">
        <v>797</v>
      </c>
      <c r="D120" s="5">
        <v>15.691599999999999</v>
      </c>
      <c r="E120" s="4">
        <v>75.266666666666666</v>
      </c>
      <c r="F120" s="5">
        <v>4.79664</v>
      </c>
      <c r="G120" s="5">
        <v>12.508800000000001</v>
      </c>
    </row>
    <row r="121" spans="1:7">
      <c r="A121" s="1">
        <v>41050</v>
      </c>
      <c r="B121" s="2" t="str">
        <f t="shared" si="1"/>
        <v>Monday</v>
      </c>
      <c r="C121" s="3">
        <v>916</v>
      </c>
      <c r="D121" s="5">
        <v>15.5848</v>
      </c>
      <c r="E121" s="4">
        <v>82.316666666666663</v>
      </c>
      <c r="F121" s="5">
        <v>5.2822100000000001</v>
      </c>
      <c r="G121" s="5">
        <v>11.3589</v>
      </c>
    </row>
    <row r="122" spans="1:7">
      <c r="A122" s="1">
        <v>41407</v>
      </c>
      <c r="B122" s="2" t="str">
        <f t="shared" si="1"/>
        <v>Monday</v>
      </c>
      <c r="C122" s="3">
        <v>864</v>
      </c>
      <c r="D122" s="5">
        <v>15.3338</v>
      </c>
      <c r="E122" s="4">
        <v>60.9</v>
      </c>
      <c r="F122" s="5">
        <v>3.9712900000000002</v>
      </c>
      <c r="G122" s="5">
        <v>15.1084</v>
      </c>
    </row>
    <row r="123" spans="1:7">
      <c r="A123" s="1">
        <v>41424</v>
      </c>
      <c r="B123" s="2" t="str">
        <f t="shared" si="1"/>
        <v>Thursday</v>
      </c>
      <c r="C123" s="3">
        <v>891</v>
      </c>
      <c r="D123" s="5">
        <v>15.2965</v>
      </c>
      <c r="E123" s="4">
        <v>65.45</v>
      </c>
      <c r="F123" s="5">
        <v>3.81128</v>
      </c>
      <c r="G123" s="5">
        <v>15.742699999999999</v>
      </c>
    </row>
    <row r="124" spans="1:7">
      <c r="A124" s="1">
        <v>41473</v>
      </c>
      <c r="B124" s="2" t="str">
        <f t="shared" si="1"/>
        <v>Thursday</v>
      </c>
      <c r="C124" s="3">
        <v>831</v>
      </c>
      <c r="D124" s="5">
        <v>15.2675</v>
      </c>
      <c r="E124" s="4">
        <v>61.233333333333334</v>
      </c>
      <c r="F124" s="5">
        <v>3.8498199999999998</v>
      </c>
      <c r="G124" s="5">
        <v>15.585100000000001</v>
      </c>
    </row>
    <row r="125" spans="1:7">
      <c r="A125" s="1">
        <v>41429</v>
      </c>
      <c r="B125" s="2" t="str">
        <f t="shared" si="1"/>
        <v>Tuesday</v>
      </c>
      <c r="C125" s="3">
        <v>897</v>
      </c>
      <c r="D125" s="5">
        <v>15.2409</v>
      </c>
      <c r="E125" s="4">
        <v>61.2</v>
      </c>
      <c r="F125" s="5">
        <v>3.9481700000000002</v>
      </c>
      <c r="G125" s="5">
        <v>15.196899999999999</v>
      </c>
    </row>
    <row r="126" spans="1:7">
      <c r="A126" s="1">
        <v>41139</v>
      </c>
      <c r="B126" s="2" t="str">
        <f t="shared" si="1"/>
        <v>Saturday</v>
      </c>
      <c r="C126" s="3">
        <v>734</v>
      </c>
      <c r="D126" s="5">
        <v>15.225899999999999</v>
      </c>
      <c r="E126" s="4">
        <v>70.016666666666666</v>
      </c>
      <c r="F126" s="5">
        <v>4.5995900000000001</v>
      </c>
      <c r="G126" s="5">
        <v>13.044600000000001</v>
      </c>
    </row>
    <row r="127" spans="1:7">
      <c r="A127" s="1">
        <v>41148</v>
      </c>
      <c r="B127" s="2" t="str">
        <f t="shared" si="1"/>
        <v>Monday</v>
      </c>
      <c r="C127" s="3">
        <v>737</v>
      </c>
      <c r="D127" s="5">
        <v>15.155900000000001</v>
      </c>
      <c r="E127" s="4">
        <v>70.05</v>
      </c>
      <c r="F127" s="5">
        <v>4.6222399999999997</v>
      </c>
      <c r="G127" s="5">
        <v>12.980700000000001</v>
      </c>
    </row>
    <row r="128" spans="1:7">
      <c r="A128" s="1">
        <v>41227</v>
      </c>
      <c r="B128" s="2" t="str">
        <f t="shared" si="1"/>
        <v>Wednesday</v>
      </c>
      <c r="C128" s="3">
        <v>841</v>
      </c>
      <c r="D128" s="5">
        <v>15.143599999999999</v>
      </c>
      <c r="E128" s="4">
        <v>70.900000000000006</v>
      </c>
      <c r="F128" s="5">
        <v>4.6821799999999998</v>
      </c>
      <c r="G128" s="5">
        <v>12.814500000000001</v>
      </c>
    </row>
    <row r="129" spans="1:7">
      <c r="A129" s="1">
        <v>41411</v>
      </c>
      <c r="B129" s="2" t="str">
        <f t="shared" si="1"/>
        <v>Friday</v>
      </c>
      <c r="C129" s="3">
        <v>863</v>
      </c>
      <c r="D129" s="5">
        <v>15.1058</v>
      </c>
      <c r="E129" s="4">
        <v>59.5</v>
      </c>
      <c r="F129" s="5">
        <v>3.93912</v>
      </c>
      <c r="G129" s="5">
        <v>15.2318</v>
      </c>
    </row>
    <row r="130" spans="1:7">
      <c r="A130" s="1">
        <v>41411</v>
      </c>
      <c r="B130" s="2" t="str">
        <f t="shared" ref="B130:B193" si="2">TEXT(A130,"dddd")</f>
        <v>Friday</v>
      </c>
      <c r="C130" s="3">
        <v>863</v>
      </c>
      <c r="D130" s="5">
        <v>15.1058</v>
      </c>
      <c r="E130" s="4">
        <v>59.5</v>
      </c>
      <c r="F130" s="5">
        <v>3.8124500000000001</v>
      </c>
      <c r="G130" s="5">
        <v>15.7379</v>
      </c>
    </row>
    <row r="131" spans="1:7">
      <c r="A131" s="1">
        <v>41479</v>
      </c>
      <c r="B131" s="2" t="str">
        <f t="shared" si="2"/>
        <v>Wednesday</v>
      </c>
      <c r="C131" s="3">
        <v>864</v>
      </c>
      <c r="D131" s="5">
        <v>15.0793</v>
      </c>
      <c r="E131" s="4">
        <v>49.983333333333334</v>
      </c>
      <c r="F131" s="5">
        <v>3.3208899999999999</v>
      </c>
      <c r="G131" s="5">
        <v>18.067399999999999</v>
      </c>
    </row>
    <row r="132" spans="1:7">
      <c r="A132" s="1">
        <v>41389</v>
      </c>
      <c r="B132" s="2" t="str">
        <f t="shared" si="2"/>
        <v>Thursday</v>
      </c>
      <c r="C132" s="3">
        <v>876</v>
      </c>
      <c r="D132" s="5">
        <v>15.068099999999999</v>
      </c>
      <c r="E132" s="4">
        <v>62.116666666666667</v>
      </c>
      <c r="F132" s="5">
        <v>4.1223900000000002</v>
      </c>
      <c r="G132" s="5">
        <v>14.5547</v>
      </c>
    </row>
    <row r="133" spans="1:7">
      <c r="A133" s="1">
        <v>41073</v>
      </c>
      <c r="B133" s="2" t="str">
        <f t="shared" si="2"/>
        <v>Wednesday</v>
      </c>
      <c r="C133" s="3">
        <v>1064</v>
      </c>
      <c r="D133" s="5">
        <v>15</v>
      </c>
      <c r="E133" s="4">
        <v>105</v>
      </c>
      <c r="F133" s="5">
        <v>7</v>
      </c>
      <c r="G133" s="5">
        <v>8.5714299999999994</v>
      </c>
    </row>
    <row r="134" spans="1:7">
      <c r="A134" s="1">
        <v>41539</v>
      </c>
      <c r="B134" s="2" t="str">
        <f t="shared" si="2"/>
        <v>Sunday</v>
      </c>
      <c r="C134" s="3">
        <v>840</v>
      </c>
      <c r="D134" s="5">
        <v>14.963200000000001</v>
      </c>
      <c r="E134" s="4">
        <v>56.7</v>
      </c>
      <c r="F134" s="5">
        <v>3.5348299999999999</v>
      </c>
      <c r="G134" s="5">
        <v>16.9739</v>
      </c>
    </row>
    <row r="135" spans="1:7">
      <c r="A135" s="1">
        <v>41497</v>
      </c>
      <c r="B135" s="2" t="str">
        <f t="shared" si="2"/>
        <v>Sunday</v>
      </c>
      <c r="C135" s="3">
        <v>830</v>
      </c>
      <c r="D135" s="5">
        <v>14.9183</v>
      </c>
      <c r="E135" s="4">
        <v>60.75</v>
      </c>
      <c r="F135" s="5">
        <v>4.0347400000000002</v>
      </c>
      <c r="G135" s="5">
        <v>14.870900000000001</v>
      </c>
    </row>
    <row r="136" spans="1:7">
      <c r="A136" s="1">
        <v>41507</v>
      </c>
      <c r="B136" s="2" t="str">
        <f t="shared" si="2"/>
        <v>Wednesday</v>
      </c>
      <c r="C136" s="3">
        <v>823</v>
      </c>
      <c r="D136" s="5">
        <v>14.8842</v>
      </c>
      <c r="E136" s="4">
        <v>59.666666666666664</v>
      </c>
      <c r="F136" s="5">
        <v>4.0022000000000002</v>
      </c>
      <c r="G136" s="5">
        <v>14.9917</v>
      </c>
    </row>
    <row r="137" spans="1:7">
      <c r="A137" s="1">
        <v>41077</v>
      </c>
      <c r="B137" s="2" t="str">
        <f t="shared" si="2"/>
        <v>Sunday</v>
      </c>
      <c r="C137" s="3">
        <v>692</v>
      </c>
      <c r="D137" s="5">
        <v>14.876200000000001</v>
      </c>
      <c r="E137" s="4">
        <v>66.083333333333329</v>
      </c>
      <c r="F137" s="5">
        <v>4.4433199999999999</v>
      </c>
      <c r="G137" s="5">
        <v>13.503399999999999</v>
      </c>
    </row>
    <row r="138" spans="1:7">
      <c r="A138" s="1">
        <v>41211</v>
      </c>
      <c r="B138" s="2" t="str">
        <f t="shared" si="2"/>
        <v>Monday</v>
      </c>
      <c r="C138" s="3">
        <v>821</v>
      </c>
      <c r="D138" s="5">
        <v>14.832000000000001</v>
      </c>
      <c r="E138" s="4">
        <v>63.866666666666667</v>
      </c>
      <c r="F138" s="5">
        <v>4.3065899999999999</v>
      </c>
      <c r="G138" s="5">
        <v>13.9321</v>
      </c>
    </row>
    <row r="139" spans="1:7">
      <c r="A139" s="1">
        <v>41533</v>
      </c>
      <c r="B139" s="2" t="str">
        <f t="shared" si="2"/>
        <v>Monday</v>
      </c>
      <c r="C139" s="3">
        <v>1023</v>
      </c>
      <c r="D139" s="5">
        <v>14.737299999999999</v>
      </c>
      <c r="E139" s="4">
        <v>57.033333333333331</v>
      </c>
      <c r="F139" s="5">
        <v>3.6703399999999999</v>
      </c>
      <c r="G139" s="5">
        <v>16.347200000000001</v>
      </c>
    </row>
    <row r="140" spans="1:7">
      <c r="A140" s="1">
        <v>41288</v>
      </c>
      <c r="B140" s="2" t="str">
        <f t="shared" si="2"/>
        <v>Monday</v>
      </c>
      <c r="C140" s="3">
        <v>787</v>
      </c>
      <c r="D140" s="5">
        <v>14.726100000000001</v>
      </c>
      <c r="E140" s="4">
        <v>66.13333333333334</v>
      </c>
      <c r="F140" s="5">
        <v>4.4916799999999997</v>
      </c>
      <c r="G140" s="5">
        <v>13.358000000000001</v>
      </c>
    </row>
    <row r="141" spans="1:7">
      <c r="A141" s="1">
        <v>41492</v>
      </c>
      <c r="B141" s="2" t="str">
        <f t="shared" si="2"/>
        <v>Tuesday</v>
      </c>
      <c r="C141" s="3">
        <v>861</v>
      </c>
      <c r="D141" s="5">
        <v>14.721299999999999</v>
      </c>
      <c r="E141" s="4">
        <v>64.2</v>
      </c>
      <c r="F141" s="5">
        <v>4.20641</v>
      </c>
      <c r="G141" s="5">
        <v>14.2639</v>
      </c>
    </row>
    <row r="142" spans="1:7">
      <c r="A142" s="1">
        <v>41418</v>
      </c>
      <c r="B142" s="2" t="str">
        <f t="shared" si="2"/>
        <v>Friday</v>
      </c>
      <c r="C142" s="3">
        <v>824</v>
      </c>
      <c r="D142" s="5">
        <v>14.717000000000001</v>
      </c>
      <c r="E142" s="4">
        <v>59.733333333333334</v>
      </c>
      <c r="F142" s="5">
        <v>4.0584600000000002</v>
      </c>
      <c r="G142" s="5">
        <v>14.783899999999999</v>
      </c>
    </row>
    <row r="143" spans="1:7">
      <c r="A143" s="1">
        <v>41455</v>
      </c>
      <c r="B143" s="2" t="str">
        <f t="shared" si="2"/>
        <v>Sunday</v>
      </c>
      <c r="C143" s="3">
        <v>1011</v>
      </c>
      <c r="D143" s="5">
        <v>14.7082</v>
      </c>
      <c r="E143" s="4">
        <v>53.366666666666667</v>
      </c>
      <c r="F143" s="5">
        <v>3.6299800000000002</v>
      </c>
      <c r="G143" s="5">
        <v>16.529</v>
      </c>
    </row>
    <row r="144" spans="1:7">
      <c r="A144" s="1">
        <v>41397</v>
      </c>
      <c r="B144" s="2" t="str">
        <f t="shared" si="2"/>
        <v>Friday</v>
      </c>
      <c r="C144" s="3">
        <v>883</v>
      </c>
      <c r="D144" s="5">
        <v>14.700100000000001</v>
      </c>
      <c r="E144" s="4">
        <v>62.25</v>
      </c>
      <c r="F144" s="5">
        <v>4.2348100000000004</v>
      </c>
      <c r="G144" s="5">
        <v>14.1683</v>
      </c>
    </row>
    <row r="145" spans="1:7">
      <c r="A145" s="1">
        <v>41526</v>
      </c>
      <c r="B145" s="2" t="str">
        <f t="shared" si="2"/>
        <v>Monday</v>
      </c>
      <c r="C145" s="3">
        <v>856</v>
      </c>
      <c r="D145" s="5">
        <v>14.6989</v>
      </c>
      <c r="E145" s="4">
        <v>70.466666666666669</v>
      </c>
      <c r="F145" s="5">
        <v>4.4205899999999998</v>
      </c>
      <c r="G145" s="5">
        <v>13.572900000000001</v>
      </c>
    </row>
    <row r="146" spans="1:7">
      <c r="A146" s="1">
        <v>41177</v>
      </c>
      <c r="B146" s="2" t="str">
        <f t="shared" si="2"/>
        <v>Tuesday</v>
      </c>
      <c r="C146" s="3">
        <v>692</v>
      </c>
      <c r="D146" s="5">
        <v>14.6989</v>
      </c>
      <c r="E146" s="4">
        <v>63.333333333333336</v>
      </c>
      <c r="F146" s="5">
        <v>73.740399999999994</v>
      </c>
      <c r="G146" s="5">
        <v>0.813666</v>
      </c>
    </row>
    <row r="147" spans="1:7">
      <c r="A147" s="1">
        <v>41549</v>
      </c>
      <c r="B147" s="2" t="str">
        <f t="shared" si="2"/>
        <v>Wednesday</v>
      </c>
      <c r="C147" s="3">
        <v>807</v>
      </c>
      <c r="D147" s="5">
        <v>14.6587</v>
      </c>
      <c r="E147" s="4">
        <v>61.6</v>
      </c>
      <c r="F147" s="5">
        <v>4.07829</v>
      </c>
      <c r="G147" s="5">
        <v>14.712</v>
      </c>
    </row>
    <row r="148" spans="1:7">
      <c r="A148" s="1">
        <v>41517</v>
      </c>
      <c r="B148" s="2" t="str">
        <f t="shared" si="2"/>
        <v>Saturday</v>
      </c>
      <c r="C148" s="3">
        <v>856</v>
      </c>
      <c r="D148" s="5">
        <v>14.637499999999999</v>
      </c>
      <c r="E148" s="4">
        <v>61.93333333333333</v>
      </c>
      <c r="F148" s="5">
        <v>4.1575899999999999</v>
      </c>
      <c r="G148" s="5">
        <v>14.4315</v>
      </c>
    </row>
    <row r="149" spans="1:7">
      <c r="A149" s="1">
        <v>41515</v>
      </c>
      <c r="B149" s="2" t="str">
        <f t="shared" si="2"/>
        <v>Thursday</v>
      </c>
      <c r="C149" s="3">
        <v>944</v>
      </c>
      <c r="D149" s="5">
        <v>14.6134</v>
      </c>
      <c r="E149" s="4">
        <v>66.2</v>
      </c>
      <c r="F149" s="5">
        <v>4.2088900000000002</v>
      </c>
      <c r="G149" s="5">
        <v>14.2555</v>
      </c>
    </row>
    <row r="150" spans="1:7">
      <c r="A150" s="1">
        <v>41514</v>
      </c>
      <c r="B150" s="2" t="str">
        <f t="shared" si="2"/>
        <v>Wednesday</v>
      </c>
      <c r="C150" s="3">
        <v>788</v>
      </c>
      <c r="D150" s="5">
        <v>14.596299999999999</v>
      </c>
      <c r="E150" s="4">
        <v>65.033333333333331</v>
      </c>
      <c r="F150" s="5">
        <v>4.2405299999999997</v>
      </c>
      <c r="G150" s="5">
        <v>14.1492</v>
      </c>
    </row>
    <row r="151" spans="1:7">
      <c r="A151" s="1">
        <v>41521</v>
      </c>
      <c r="B151" s="2" t="str">
        <f t="shared" si="2"/>
        <v>Wednesday</v>
      </c>
      <c r="C151" s="3">
        <v>981</v>
      </c>
      <c r="D151" s="5">
        <v>14.566700000000001</v>
      </c>
      <c r="E151" s="4">
        <v>56.81666666666667</v>
      </c>
      <c r="F151" s="5">
        <v>3.7683300000000002</v>
      </c>
      <c r="G151" s="5">
        <v>15.9222</v>
      </c>
    </row>
    <row r="152" spans="1:7">
      <c r="A152" s="1">
        <v>41550</v>
      </c>
      <c r="B152" s="2" t="str">
        <f t="shared" si="2"/>
        <v>Thursday</v>
      </c>
      <c r="C152" s="3">
        <v>821</v>
      </c>
      <c r="D152" s="5">
        <v>14.55</v>
      </c>
      <c r="E152" s="4">
        <v>63.033333333333331</v>
      </c>
      <c r="F152" s="5">
        <v>4.0344499999999996</v>
      </c>
      <c r="G152" s="5">
        <v>14.8719</v>
      </c>
    </row>
    <row r="153" spans="1:7">
      <c r="A153" s="1">
        <v>41528</v>
      </c>
      <c r="B153" s="2" t="str">
        <f t="shared" si="2"/>
        <v>Wednesday</v>
      </c>
      <c r="C153" s="3">
        <v>809</v>
      </c>
      <c r="D153" s="5">
        <v>14.533200000000001</v>
      </c>
      <c r="E153" s="4">
        <v>60.133333333333333</v>
      </c>
      <c r="F153" s="5">
        <v>4.1032400000000004</v>
      </c>
      <c r="G153" s="5">
        <v>14.6226</v>
      </c>
    </row>
    <row r="154" spans="1:7">
      <c r="A154" s="1">
        <v>41547</v>
      </c>
      <c r="B154" s="2" t="str">
        <f t="shared" si="2"/>
        <v>Monday</v>
      </c>
      <c r="C154" s="3">
        <v>912</v>
      </c>
      <c r="D154" s="5">
        <v>14.5136</v>
      </c>
      <c r="E154" s="4">
        <v>59.383333333333333</v>
      </c>
      <c r="F154" s="5">
        <v>4.0065099999999996</v>
      </c>
      <c r="G154" s="5">
        <v>14.9756</v>
      </c>
    </row>
    <row r="155" spans="1:7">
      <c r="A155" s="1">
        <v>41541</v>
      </c>
      <c r="B155" s="2" t="str">
        <f t="shared" si="2"/>
        <v>Tuesday</v>
      </c>
      <c r="C155" s="3">
        <v>833</v>
      </c>
      <c r="D155" s="5">
        <v>14.5123</v>
      </c>
      <c r="E155" s="4">
        <v>61.55</v>
      </c>
      <c r="F155" s="5">
        <v>4.0318399999999999</v>
      </c>
      <c r="G155" s="5">
        <v>14.881500000000001</v>
      </c>
    </row>
    <row r="156" spans="1:7">
      <c r="A156" s="1">
        <v>41289</v>
      </c>
      <c r="B156" s="2" t="str">
        <f t="shared" si="2"/>
        <v>Tuesday</v>
      </c>
      <c r="C156" s="3">
        <v>786</v>
      </c>
      <c r="D156" s="5">
        <v>14.511900000000001</v>
      </c>
      <c r="E156" s="4">
        <v>64.183333333333337</v>
      </c>
      <c r="F156" s="5">
        <v>4.4230999999999998</v>
      </c>
      <c r="G156" s="5">
        <v>13.565200000000001</v>
      </c>
    </row>
    <row r="157" spans="1:7">
      <c r="A157" s="1">
        <v>41524</v>
      </c>
      <c r="B157" s="2" t="str">
        <f t="shared" si="2"/>
        <v>Saturday</v>
      </c>
      <c r="C157" s="3">
        <v>840</v>
      </c>
      <c r="D157" s="5">
        <v>14.5046</v>
      </c>
      <c r="E157" s="4">
        <v>63.383333333333333</v>
      </c>
      <c r="F157" s="5">
        <v>4.0180100000000003</v>
      </c>
      <c r="G157" s="5">
        <v>14.9328</v>
      </c>
    </row>
    <row r="158" spans="1:7">
      <c r="A158" s="1">
        <v>41532</v>
      </c>
      <c r="B158" s="2" t="str">
        <f t="shared" si="2"/>
        <v>Sunday</v>
      </c>
      <c r="C158" s="3">
        <v>808</v>
      </c>
      <c r="D158" s="5">
        <v>14.497199999999999</v>
      </c>
      <c r="E158" s="4">
        <v>58.6</v>
      </c>
      <c r="F158" s="5">
        <v>3.9427699999999999</v>
      </c>
      <c r="G158" s="5">
        <v>15.217700000000001</v>
      </c>
    </row>
    <row r="159" spans="1:7">
      <c r="A159" s="1">
        <v>41527</v>
      </c>
      <c r="B159" s="2" t="str">
        <f t="shared" si="2"/>
        <v>Tuesday</v>
      </c>
      <c r="C159" s="3">
        <v>829</v>
      </c>
      <c r="D159" s="5">
        <v>14.4871</v>
      </c>
      <c r="E159" s="4">
        <v>59.65</v>
      </c>
      <c r="F159" s="5">
        <v>4.00082</v>
      </c>
      <c r="G159" s="5">
        <v>14.9969</v>
      </c>
    </row>
    <row r="160" spans="1:7">
      <c r="A160" s="1">
        <v>41525</v>
      </c>
      <c r="B160" s="2" t="str">
        <f t="shared" si="2"/>
        <v>Sunday</v>
      </c>
      <c r="C160" s="3">
        <v>870</v>
      </c>
      <c r="D160" s="5">
        <v>14.461399999999999</v>
      </c>
      <c r="E160" s="4">
        <v>57.283333333333331</v>
      </c>
      <c r="F160" s="5">
        <v>3.87269</v>
      </c>
      <c r="G160" s="5">
        <v>15.4931</v>
      </c>
    </row>
    <row r="161" spans="1:7">
      <c r="A161" s="1">
        <v>41537</v>
      </c>
      <c r="B161" s="2" t="str">
        <f t="shared" si="2"/>
        <v>Friday</v>
      </c>
      <c r="C161" s="3">
        <v>786</v>
      </c>
      <c r="D161" s="5">
        <v>14.4602</v>
      </c>
      <c r="E161" s="4">
        <v>61.466666666666669</v>
      </c>
      <c r="F161" s="5">
        <v>4.0505800000000001</v>
      </c>
      <c r="G161" s="5">
        <v>14.8127</v>
      </c>
    </row>
    <row r="162" spans="1:7">
      <c r="A162" s="1">
        <v>41530</v>
      </c>
      <c r="B162" s="2" t="str">
        <f t="shared" si="2"/>
        <v>Friday</v>
      </c>
      <c r="C162" s="3">
        <v>775</v>
      </c>
      <c r="D162" s="5">
        <v>14.434100000000001</v>
      </c>
      <c r="E162" s="4">
        <v>63.5</v>
      </c>
      <c r="F162" s="5">
        <v>4.1694199999999997</v>
      </c>
      <c r="G162" s="5">
        <v>14.390499999999999</v>
      </c>
    </row>
    <row r="163" spans="1:7">
      <c r="A163" s="1">
        <v>41155</v>
      </c>
      <c r="B163" s="2" t="str">
        <f t="shared" si="2"/>
        <v>Monday</v>
      </c>
      <c r="C163" s="3">
        <v>640</v>
      </c>
      <c r="D163" s="5">
        <v>14.4156</v>
      </c>
      <c r="E163" s="4">
        <v>64.5</v>
      </c>
      <c r="F163" s="5">
        <v>4.47478</v>
      </c>
      <c r="G163" s="5">
        <v>13.4085</v>
      </c>
    </row>
    <row r="164" spans="1:7">
      <c r="A164" s="1">
        <v>41066</v>
      </c>
      <c r="B164" s="2" t="str">
        <f t="shared" si="2"/>
        <v>Wednesday</v>
      </c>
      <c r="C164" s="3">
        <v>1179</v>
      </c>
      <c r="D164" s="5">
        <v>14.34</v>
      </c>
      <c r="E164" s="4">
        <v>105.2</v>
      </c>
      <c r="F164" s="5">
        <v>7.3361200000000002</v>
      </c>
      <c r="G164" s="5">
        <v>8.1787100000000006</v>
      </c>
    </row>
    <row r="165" spans="1:7">
      <c r="A165" s="1">
        <v>41487</v>
      </c>
      <c r="B165" s="2" t="str">
        <f t="shared" si="2"/>
        <v>Thursday</v>
      </c>
      <c r="C165" s="3">
        <v>768</v>
      </c>
      <c r="D165" s="5">
        <v>14.319699999999999</v>
      </c>
      <c r="E165" s="4">
        <v>63.616666666666667</v>
      </c>
      <c r="F165" s="5">
        <v>4.2703800000000003</v>
      </c>
      <c r="G165" s="5">
        <v>14.0503</v>
      </c>
    </row>
    <row r="166" spans="1:7">
      <c r="A166" s="1">
        <v>41057</v>
      </c>
      <c r="B166" s="2" t="str">
        <f t="shared" si="2"/>
        <v>Monday</v>
      </c>
      <c r="C166" s="3">
        <v>505</v>
      </c>
      <c r="D166" s="5">
        <v>14.313700000000001</v>
      </c>
      <c r="E166" s="4">
        <v>95.86666666666666</v>
      </c>
      <c r="F166" s="5">
        <v>6.6986999999999997</v>
      </c>
      <c r="G166" s="5">
        <v>8.9569600000000005</v>
      </c>
    </row>
    <row r="167" spans="1:7">
      <c r="A167" s="1">
        <v>41088</v>
      </c>
      <c r="B167" s="2" t="str">
        <f t="shared" si="2"/>
        <v>Thursday</v>
      </c>
      <c r="C167" s="3">
        <v>531</v>
      </c>
      <c r="D167" s="5">
        <v>14.3</v>
      </c>
      <c r="E167" s="4">
        <v>105</v>
      </c>
      <c r="F167" s="5">
        <v>7.3426600000000004</v>
      </c>
      <c r="G167" s="5">
        <v>8.1714300000000009</v>
      </c>
    </row>
    <row r="168" spans="1:7">
      <c r="A168" s="1">
        <v>41237</v>
      </c>
      <c r="B168" s="2" t="str">
        <f t="shared" si="2"/>
        <v>Saturday</v>
      </c>
      <c r="C168" s="3">
        <v>835</v>
      </c>
      <c r="D168" s="5">
        <v>14.294700000000001</v>
      </c>
      <c r="E168" s="4">
        <v>62.483333333333334</v>
      </c>
      <c r="F168" s="5">
        <v>4.3718000000000004</v>
      </c>
      <c r="G168" s="5">
        <v>13.724299999999999</v>
      </c>
    </row>
    <row r="169" spans="1:7">
      <c r="A169" s="1">
        <v>41305</v>
      </c>
      <c r="B169" s="2" t="str">
        <f t="shared" si="2"/>
        <v>Thursday</v>
      </c>
      <c r="C169" s="3">
        <v>814</v>
      </c>
      <c r="D169" s="5">
        <v>14.292199999999999</v>
      </c>
      <c r="E169" s="4">
        <v>48.516666666666666</v>
      </c>
      <c r="F169" s="5">
        <v>3.39568</v>
      </c>
      <c r="G169" s="5">
        <v>17.669499999999999</v>
      </c>
    </row>
    <row r="170" spans="1:7">
      <c r="A170" s="1">
        <v>41285</v>
      </c>
      <c r="B170" s="2" t="str">
        <f t="shared" si="2"/>
        <v>Friday</v>
      </c>
      <c r="C170" s="3">
        <v>760</v>
      </c>
      <c r="D170" s="5">
        <v>14.285</v>
      </c>
      <c r="E170" s="4">
        <v>68.916666666666671</v>
      </c>
      <c r="F170" s="5">
        <v>4.8251600000000003</v>
      </c>
      <c r="G170" s="5">
        <v>12.434799999999999</v>
      </c>
    </row>
    <row r="171" spans="1:7">
      <c r="A171" s="1">
        <v>41344</v>
      </c>
      <c r="B171" s="2" t="str">
        <f t="shared" si="2"/>
        <v>Monday</v>
      </c>
      <c r="C171" s="3">
        <v>869</v>
      </c>
      <c r="D171" s="5">
        <v>14.269399999999999</v>
      </c>
      <c r="E171" s="4">
        <v>55.15</v>
      </c>
      <c r="F171" s="5">
        <v>3.8645200000000002</v>
      </c>
      <c r="G171" s="5">
        <v>15.5259</v>
      </c>
    </row>
    <row r="172" spans="1:7">
      <c r="A172" s="1">
        <v>41278</v>
      </c>
      <c r="B172" s="2" t="str">
        <f t="shared" si="2"/>
        <v>Friday</v>
      </c>
      <c r="C172" s="3">
        <v>785</v>
      </c>
      <c r="D172" s="5">
        <v>14.077500000000001</v>
      </c>
      <c r="E172" s="4">
        <v>61.966666666666669</v>
      </c>
      <c r="F172" s="5">
        <v>4.4028400000000003</v>
      </c>
      <c r="G172" s="5">
        <v>13.627599999999999</v>
      </c>
    </row>
    <row r="173" spans="1:7">
      <c r="A173" s="1">
        <v>41471</v>
      </c>
      <c r="B173" s="2" t="str">
        <f t="shared" si="2"/>
        <v>Tuesday</v>
      </c>
      <c r="C173" s="3">
        <v>780</v>
      </c>
      <c r="D173" s="5">
        <v>14.0566</v>
      </c>
      <c r="E173" s="4">
        <v>56.5</v>
      </c>
      <c r="F173" s="5">
        <v>3.9919899999999999</v>
      </c>
      <c r="G173" s="5">
        <v>15.030099999999999</v>
      </c>
    </row>
    <row r="174" spans="1:7">
      <c r="A174" s="1">
        <v>41461</v>
      </c>
      <c r="B174" s="2" t="str">
        <f t="shared" si="2"/>
        <v>Saturday</v>
      </c>
      <c r="C174" s="3">
        <v>889</v>
      </c>
      <c r="D174" s="5">
        <v>14.043799999999999</v>
      </c>
      <c r="E174" s="4">
        <v>64.8</v>
      </c>
      <c r="F174" s="5">
        <v>3.8599000000000001</v>
      </c>
      <c r="G174" s="5">
        <v>15.5444</v>
      </c>
    </row>
    <row r="175" spans="1:7">
      <c r="A175" s="1">
        <v>41438</v>
      </c>
      <c r="B175" s="2" t="str">
        <f t="shared" si="2"/>
        <v>Thursday</v>
      </c>
      <c r="C175" s="3">
        <v>800</v>
      </c>
      <c r="D175" s="5">
        <v>14.0367</v>
      </c>
      <c r="E175" s="4">
        <v>60.666666666666664</v>
      </c>
      <c r="F175" s="5">
        <v>3.97113</v>
      </c>
      <c r="G175" s="5">
        <v>15.1091</v>
      </c>
    </row>
    <row r="176" spans="1:7">
      <c r="A176" s="1">
        <v>41102</v>
      </c>
      <c r="B176" s="2" t="str">
        <f t="shared" si="2"/>
        <v>Thursday</v>
      </c>
      <c r="C176" s="3">
        <v>911</v>
      </c>
      <c r="D176" s="5">
        <v>14.0014</v>
      </c>
      <c r="E176" s="4">
        <v>86.88333333333334</v>
      </c>
      <c r="F176" s="5">
        <v>6.2058900000000001</v>
      </c>
      <c r="G176" s="5">
        <v>9.6682400000000008</v>
      </c>
    </row>
    <row r="177" spans="1:7">
      <c r="A177" s="1">
        <v>41150</v>
      </c>
      <c r="B177" s="2" t="str">
        <f t="shared" si="2"/>
        <v>Wednesday</v>
      </c>
      <c r="C177" s="3">
        <v>727</v>
      </c>
      <c r="D177" s="5">
        <v>13.8584</v>
      </c>
      <c r="E177" s="4">
        <v>69.283333333333331</v>
      </c>
      <c r="F177" s="5">
        <v>4.9999900000000004</v>
      </c>
      <c r="G177" s="5">
        <v>12</v>
      </c>
    </row>
    <row r="178" spans="1:7">
      <c r="A178" s="1">
        <v>41309</v>
      </c>
      <c r="B178" s="2" t="str">
        <f t="shared" si="2"/>
        <v>Monday</v>
      </c>
      <c r="C178" s="3">
        <v>710</v>
      </c>
      <c r="D178" s="5">
        <v>13.845800000000001</v>
      </c>
      <c r="E178" s="4">
        <v>60.666666666666664</v>
      </c>
      <c r="F178" s="5">
        <v>4.3820600000000001</v>
      </c>
      <c r="G178" s="5">
        <v>13.6922</v>
      </c>
    </row>
    <row r="179" spans="1:7">
      <c r="A179" s="1">
        <v>41160</v>
      </c>
      <c r="B179" s="2" t="str">
        <f t="shared" si="2"/>
        <v>Saturday</v>
      </c>
      <c r="C179" s="3">
        <v>754</v>
      </c>
      <c r="D179" s="5">
        <v>13.8325</v>
      </c>
      <c r="E179" s="4">
        <v>59.43333333333333</v>
      </c>
      <c r="F179" s="5">
        <v>4.22112</v>
      </c>
      <c r="G179" s="5">
        <v>14.2142</v>
      </c>
    </row>
    <row r="180" spans="1:7">
      <c r="A180" s="1">
        <v>41372</v>
      </c>
      <c r="B180" s="2" t="str">
        <f t="shared" si="2"/>
        <v>Monday</v>
      </c>
      <c r="C180" s="3">
        <v>776</v>
      </c>
      <c r="D180" s="5">
        <v>13.76</v>
      </c>
      <c r="E180" s="4">
        <v>51.233333333333334</v>
      </c>
      <c r="F180" s="5">
        <v>3.7231399999999999</v>
      </c>
      <c r="G180" s="5">
        <v>16.115400000000001</v>
      </c>
    </row>
    <row r="181" spans="1:7">
      <c r="A181" s="1">
        <v>41156</v>
      </c>
      <c r="B181" s="2" t="str">
        <f t="shared" si="2"/>
        <v>Tuesday</v>
      </c>
      <c r="C181" s="3">
        <v>786</v>
      </c>
      <c r="D181" s="5">
        <v>13.736000000000001</v>
      </c>
      <c r="E181" s="4">
        <v>68.333333333333329</v>
      </c>
      <c r="F181" s="5">
        <v>4.9754800000000001</v>
      </c>
      <c r="G181" s="5">
        <v>12.059100000000001</v>
      </c>
    </row>
    <row r="182" spans="1:7">
      <c r="A182" s="1">
        <v>41535</v>
      </c>
      <c r="B182" s="2" t="str">
        <f t="shared" si="2"/>
        <v>Wednesday</v>
      </c>
      <c r="C182" s="3">
        <v>878</v>
      </c>
      <c r="D182" s="5">
        <v>13.7136</v>
      </c>
      <c r="E182" s="4">
        <v>55</v>
      </c>
      <c r="F182" s="5">
        <v>3.7415099999999999</v>
      </c>
      <c r="G182" s="5">
        <v>16.036300000000001</v>
      </c>
    </row>
    <row r="183" spans="1:7">
      <c r="A183" s="1">
        <v>41065</v>
      </c>
      <c r="B183" s="2" t="str">
        <f t="shared" si="2"/>
        <v>Tuesday</v>
      </c>
      <c r="C183" s="3">
        <v>724</v>
      </c>
      <c r="D183" s="5">
        <v>13.708299999999999</v>
      </c>
      <c r="E183" s="4">
        <v>54.2</v>
      </c>
      <c r="F183" s="5">
        <v>3.9538000000000002</v>
      </c>
      <c r="G183" s="5">
        <v>15.1753</v>
      </c>
    </row>
    <row r="184" spans="1:7">
      <c r="A184" s="1">
        <v>41395</v>
      </c>
      <c r="B184" s="2" t="str">
        <f t="shared" si="2"/>
        <v>Wednesday</v>
      </c>
      <c r="C184" s="3">
        <v>766</v>
      </c>
      <c r="D184" s="5">
        <v>13.7041</v>
      </c>
      <c r="E184" s="4">
        <v>63.366666666666667</v>
      </c>
      <c r="F184" s="5">
        <v>4.6241000000000003</v>
      </c>
      <c r="G184" s="5">
        <v>12.9755</v>
      </c>
    </row>
    <row r="185" spans="1:7">
      <c r="A185" s="1">
        <v>41364</v>
      </c>
      <c r="B185" s="2" t="str">
        <f t="shared" si="2"/>
        <v>Sunday</v>
      </c>
      <c r="C185" s="3">
        <v>492</v>
      </c>
      <c r="D185" s="5">
        <v>13.672700000000001</v>
      </c>
      <c r="E185" s="4">
        <v>98.033333333333331</v>
      </c>
      <c r="F185" s="5">
        <v>7.1701600000000001</v>
      </c>
      <c r="G185" s="5">
        <v>8.3680099999999999</v>
      </c>
    </row>
    <row r="186" spans="1:7">
      <c r="A186" s="1">
        <v>41546</v>
      </c>
      <c r="B186" s="2" t="str">
        <f t="shared" si="2"/>
        <v>Sunday</v>
      </c>
      <c r="C186" s="3">
        <v>744</v>
      </c>
      <c r="D186" s="5">
        <v>13.6448</v>
      </c>
      <c r="E186" s="4">
        <v>59.533333333333331</v>
      </c>
      <c r="F186" s="5">
        <v>4.24282</v>
      </c>
      <c r="G186" s="5">
        <v>14.141500000000001</v>
      </c>
    </row>
    <row r="187" spans="1:7">
      <c r="A187" s="1">
        <v>41076</v>
      </c>
      <c r="B187" s="2" t="str">
        <f t="shared" si="2"/>
        <v>Saturday</v>
      </c>
      <c r="C187" s="3">
        <v>613</v>
      </c>
      <c r="D187" s="5">
        <v>13.606400000000001</v>
      </c>
      <c r="E187" s="4">
        <v>58.533333333333331</v>
      </c>
      <c r="F187" s="5">
        <v>4.3022</v>
      </c>
      <c r="G187" s="5">
        <v>13.946400000000001</v>
      </c>
    </row>
    <row r="188" spans="1:7">
      <c r="A188" s="1">
        <v>41103</v>
      </c>
      <c r="B188" s="2" t="str">
        <f t="shared" si="2"/>
        <v>Friday</v>
      </c>
      <c r="C188" s="3">
        <v>601</v>
      </c>
      <c r="D188" s="5">
        <v>13.5105</v>
      </c>
      <c r="E188" s="4">
        <v>57.383333333333333</v>
      </c>
      <c r="F188" s="5">
        <v>4.2483300000000002</v>
      </c>
      <c r="G188" s="5">
        <v>14.123200000000001</v>
      </c>
    </row>
    <row r="189" spans="1:7">
      <c r="A189" s="1">
        <v>41205</v>
      </c>
      <c r="B189" s="2" t="str">
        <f t="shared" si="2"/>
        <v>Tuesday</v>
      </c>
      <c r="C189" s="3">
        <v>754</v>
      </c>
      <c r="D189" s="5">
        <v>13.484400000000001</v>
      </c>
      <c r="E189" s="4">
        <v>58.81666666666667</v>
      </c>
      <c r="F189" s="5">
        <v>4.3622500000000004</v>
      </c>
      <c r="G189" s="5">
        <v>13.7544</v>
      </c>
    </row>
    <row r="190" spans="1:7">
      <c r="A190" s="1">
        <v>41277</v>
      </c>
      <c r="B190" s="2" t="str">
        <f t="shared" si="2"/>
        <v>Thursday</v>
      </c>
      <c r="C190" s="3">
        <v>902</v>
      </c>
      <c r="D190" s="5">
        <v>13.417299999999999</v>
      </c>
      <c r="E190" s="4">
        <v>60.31666666666667</v>
      </c>
      <c r="F190" s="5">
        <v>4.4954499999999999</v>
      </c>
      <c r="G190" s="5">
        <v>13.3468</v>
      </c>
    </row>
    <row r="191" spans="1:7">
      <c r="A191" s="1">
        <v>41265</v>
      </c>
      <c r="B191" s="2" t="str">
        <f t="shared" si="2"/>
        <v>Saturday</v>
      </c>
      <c r="C191" s="3">
        <v>806</v>
      </c>
      <c r="D191" s="5">
        <v>13.359500000000001</v>
      </c>
      <c r="E191" s="4">
        <v>65.25</v>
      </c>
      <c r="F191" s="5">
        <v>4.8850100000000003</v>
      </c>
      <c r="G191" s="5">
        <v>12.282500000000001</v>
      </c>
    </row>
    <row r="192" spans="1:7">
      <c r="A192" s="1">
        <v>41486</v>
      </c>
      <c r="B192" s="2" t="str">
        <f t="shared" si="2"/>
        <v>Wednesday</v>
      </c>
      <c r="C192" s="3">
        <v>719</v>
      </c>
      <c r="D192" s="5">
        <v>13.2507</v>
      </c>
      <c r="E192" s="4">
        <v>59.166666666666664</v>
      </c>
      <c r="F192" s="5">
        <v>4.2613399999999997</v>
      </c>
      <c r="G192" s="5">
        <v>14.0801</v>
      </c>
    </row>
    <row r="193" spans="1:7">
      <c r="A193" s="1">
        <v>41393</v>
      </c>
      <c r="B193" s="2" t="str">
        <f t="shared" si="2"/>
        <v>Monday</v>
      </c>
      <c r="C193" s="3">
        <v>760</v>
      </c>
      <c r="D193" s="5">
        <v>13.2059</v>
      </c>
      <c r="E193" s="4">
        <v>54.5</v>
      </c>
      <c r="F193" s="5">
        <v>4.1267500000000004</v>
      </c>
      <c r="G193" s="5">
        <v>14.539300000000001</v>
      </c>
    </row>
    <row r="194" spans="1:7">
      <c r="A194" s="1">
        <v>41269</v>
      </c>
      <c r="B194" s="2" t="str">
        <f t="shared" ref="B194:B257" si="3">TEXT(A194,"dddd")</f>
        <v>Wednesday</v>
      </c>
      <c r="C194" s="3">
        <v>941</v>
      </c>
      <c r="D194" s="5">
        <v>13.149800000000001</v>
      </c>
      <c r="E194" s="4">
        <v>61.55</v>
      </c>
      <c r="F194" s="5">
        <v>4.6812699999999996</v>
      </c>
      <c r="G194" s="5">
        <v>12.817</v>
      </c>
    </row>
    <row r="195" spans="1:7">
      <c r="A195" s="1">
        <v>41283</v>
      </c>
      <c r="B195" s="2" t="str">
        <f t="shared" si="3"/>
        <v>Wednesday</v>
      </c>
      <c r="C195" s="3">
        <v>709</v>
      </c>
      <c r="D195" s="5">
        <v>13.1325</v>
      </c>
      <c r="E195" s="4">
        <v>64.63333333333334</v>
      </c>
      <c r="F195" s="5">
        <v>4.9223400000000002</v>
      </c>
      <c r="G195" s="5">
        <v>12.189299999999999</v>
      </c>
    </row>
    <row r="196" spans="1:7">
      <c r="A196" s="1">
        <v>41531</v>
      </c>
      <c r="B196" s="2" t="str">
        <f t="shared" si="3"/>
        <v>Saturday</v>
      </c>
      <c r="C196" s="3">
        <v>751</v>
      </c>
      <c r="D196" s="5">
        <v>13.093500000000001</v>
      </c>
      <c r="E196" s="4">
        <v>47.133333333333333</v>
      </c>
      <c r="F196" s="5">
        <v>3.5786699999999998</v>
      </c>
      <c r="G196" s="5">
        <v>16.765999999999998</v>
      </c>
    </row>
    <row r="197" spans="1:7">
      <c r="A197" s="1">
        <v>41477</v>
      </c>
      <c r="B197" s="2" t="str">
        <f t="shared" si="3"/>
        <v>Monday</v>
      </c>
      <c r="C197" s="3">
        <v>684</v>
      </c>
      <c r="D197" s="5">
        <v>13.08</v>
      </c>
      <c r="E197" s="4">
        <v>58.3</v>
      </c>
      <c r="F197" s="5">
        <v>4.3183299999999996</v>
      </c>
      <c r="G197" s="5">
        <v>13.894299999999999</v>
      </c>
    </row>
    <row r="198" spans="1:7">
      <c r="A198" s="1">
        <v>41394</v>
      </c>
      <c r="B198" s="2" t="str">
        <f t="shared" si="3"/>
        <v>Tuesday</v>
      </c>
      <c r="C198" s="3">
        <v>746</v>
      </c>
      <c r="D198" s="5">
        <v>13.0411</v>
      </c>
      <c r="E198" s="4">
        <v>51.716666666666669</v>
      </c>
      <c r="F198" s="5">
        <v>3.9652799999999999</v>
      </c>
      <c r="G198" s="5">
        <v>15.1313</v>
      </c>
    </row>
    <row r="199" spans="1:7">
      <c r="A199" s="1">
        <v>41306</v>
      </c>
      <c r="B199" s="2" t="str">
        <f t="shared" si="3"/>
        <v>Friday</v>
      </c>
      <c r="C199" s="3">
        <v>776</v>
      </c>
      <c r="D199" s="5">
        <v>13.021100000000001</v>
      </c>
      <c r="E199" s="4">
        <v>83.1</v>
      </c>
      <c r="F199" s="5">
        <v>6.3821099999999999</v>
      </c>
      <c r="G199" s="5">
        <v>9.4012799999999999</v>
      </c>
    </row>
    <row r="200" spans="1:7">
      <c r="A200" s="1">
        <v>41051</v>
      </c>
      <c r="B200" s="2" t="str">
        <f t="shared" si="3"/>
        <v>Tuesday</v>
      </c>
      <c r="C200" s="3">
        <v>672</v>
      </c>
      <c r="D200" s="5">
        <v>13</v>
      </c>
      <c r="E200" s="4">
        <v>60</v>
      </c>
      <c r="F200" s="5">
        <v>4.61538</v>
      </c>
      <c r="G200" s="5">
        <v>13</v>
      </c>
    </row>
    <row r="201" spans="1:7">
      <c r="A201" s="1">
        <v>41049</v>
      </c>
      <c r="B201" s="2" t="str">
        <f t="shared" si="3"/>
        <v>Sunday</v>
      </c>
      <c r="C201" s="3">
        <v>920</v>
      </c>
      <c r="D201" s="5">
        <v>12.952400000000001</v>
      </c>
      <c r="E201" s="4">
        <v>83.13333333333334</v>
      </c>
      <c r="F201" s="5">
        <v>6.4195799999999998</v>
      </c>
      <c r="G201" s="5">
        <v>9.3463999999999992</v>
      </c>
    </row>
    <row r="202" spans="1:7">
      <c r="A202" s="1">
        <v>41379</v>
      </c>
      <c r="B202" s="2" t="str">
        <f t="shared" si="3"/>
        <v>Monday</v>
      </c>
      <c r="C202" s="3">
        <v>705</v>
      </c>
      <c r="D202" s="5">
        <v>12.9146</v>
      </c>
      <c r="E202" s="4">
        <v>78.716666666666669</v>
      </c>
      <c r="F202" s="5">
        <v>6.0956000000000001</v>
      </c>
      <c r="G202" s="5">
        <v>9.8431700000000006</v>
      </c>
    </row>
    <row r="203" spans="1:7">
      <c r="A203" s="1">
        <v>41460</v>
      </c>
      <c r="B203" s="2" t="str">
        <f t="shared" si="3"/>
        <v>Friday</v>
      </c>
      <c r="C203" s="3">
        <v>898</v>
      </c>
      <c r="D203" s="5">
        <v>12.835900000000001</v>
      </c>
      <c r="E203" s="4">
        <v>57.966666666666669</v>
      </c>
      <c r="F203" s="5">
        <v>4.1484500000000004</v>
      </c>
      <c r="G203" s="5">
        <v>14.463200000000001</v>
      </c>
    </row>
    <row r="204" spans="1:7">
      <c r="A204" s="1">
        <v>41423</v>
      </c>
      <c r="B204" s="2" t="str">
        <f t="shared" si="3"/>
        <v>Wednesday</v>
      </c>
      <c r="C204" s="3">
        <v>740</v>
      </c>
      <c r="D204" s="5">
        <v>12.831099999999999</v>
      </c>
      <c r="E204" s="4">
        <v>53.233333333333334</v>
      </c>
      <c r="F204" s="5">
        <v>4.0528300000000002</v>
      </c>
      <c r="G204" s="5">
        <v>14.804500000000001</v>
      </c>
    </row>
    <row r="205" spans="1:7">
      <c r="A205" s="1">
        <v>41078</v>
      </c>
      <c r="B205" s="2" t="str">
        <f t="shared" si="3"/>
        <v>Monday</v>
      </c>
      <c r="C205" s="3">
        <v>816</v>
      </c>
      <c r="D205" s="5">
        <v>12.7377</v>
      </c>
      <c r="E205" s="4">
        <v>77.783333333333331</v>
      </c>
      <c r="F205" s="5">
        <v>6.1066599999999998</v>
      </c>
      <c r="G205" s="5">
        <v>9.8253299999999992</v>
      </c>
    </row>
    <row r="206" spans="1:7">
      <c r="A206" s="1">
        <v>41325</v>
      </c>
      <c r="B206" s="2" t="str">
        <f t="shared" si="3"/>
        <v>Wednesday</v>
      </c>
      <c r="C206" s="3">
        <v>722</v>
      </c>
      <c r="D206" s="5">
        <v>12.733000000000001</v>
      </c>
      <c r="E206" s="4">
        <v>49.93333333333333</v>
      </c>
      <c r="F206" s="5">
        <v>3.9215100000000001</v>
      </c>
      <c r="G206" s="5">
        <v>15.3002</v>
      </c>
    </row>
    <row r="207" spans="1:7">
      <c r="A207" s="1">
        <v>41383</v>
      </c>
      <c r="B207" s="2" t="str">
        <f t="shared" si="3"/>
        <v>Friday</v>
      </c>
      <c r="C207" s="3">
        <v>658</v>
      </c>
      <c r="D207" s="5">
        <v>12.732100000000001</v>
      </c>
      <c r="E207" s="4">
        <v>58.81666666666667</v>
      </c>
      <c r="F207" s="5">
        <v>4.6191700000000004</v>
      </c>
      <c r="G207" s="5">
        <v>12.9894</v>
      </c>
    </row>
    <row r="208" spans="1:7">
      <c r="A208" s="1">
        <v>41349</v>
      </c>
      <c r="B208" s="2" t="str">
        <f t="shared" si="3"/>
        <v>Saturday</v>
      </c>
      <c r="C208" s="3">
        <v>704</v>
      </c>
      <c r="D208" s="5">
        <v>12.7193</v>
      </c>
      <c r="E208" s="4">
        <v>52.81666666666667</v>
      </c>
      <c r="F208" s="5">
        <v>4.1432500000000001</v>
      </c>
      <c r="G208" s="5">
        <v>14.481400000000001</v>
      </c>
    </row>
    <row r="209" spans="1:7">
      <c r="A209" s="1">
        <v>41489</v>
      </c>
      <c r="B209" s="2" t="str">
        <f t="shared" si="3"/>
        <v>Saturday</v>
      </c>
      <c r="C209" s="3">
        <v>676</v>
      </c>
      <c r="D209" s="5">
        <v>12.718400000000001</v>
      </c>
      <c r="E209" s="4">
        <v>59.016666666666666</v>
      </c>
      <c r="F209" s="5">
        <v>4.48773</v>
      </c>
      <c r="G209" s="5">
        <v>13.3698</v>
      </c>
    </row>
    <row r="210" spans="1:7">
      <c r="A210" s="1">
        <v>41382</v>
      </c>
      <c r="B210" s="2" t="str">
        <f t="shared" si="3"/>
        <v>Thursday</v>
      </c>
      <c r="C210" s="3">
        <v>666</v>
      </c>
      <c r="D210" s="5">
        <v>12.7057</v>
      </c>
      <c r="E210" s="4">
        <v>61.2</v>
      </c>
      <c r="F210" s="5">
        <v>4.8165399999999998</v>
      </c>
      <c r="G210" s="5">
        <v>12.457100000000001</v>
      </c>
    </row>
    <row r="211" spans="1:7">
      <c r="A211" s="1">
        <v>41204</v>
      </c>
      <c r="B211" s="2" t="str">
        <f t="shared" si="3"/>
        <v>Monday</v>
      </c>
      <c r="C211" s="3">
        <v>655</v>
      </c>
      <c r="D211" s="5">
        <v>12.6944</v>
      </c>
      <c r="E211" s="4">
        <v>69.583333333333329</v>
      </c>
      <c r="F211" s="5">
        <v>5.4820799999999998</v>
      </c>
      <c r="G211" s="5">
        <v>10.944699999999999</v>
      </c>
    </row>
    <row r="212" spans="1:7">
      <c r="A212" s="1">
        <v>41273</v>
      </c>
      <c r="B212" s="2" t="str">
        <f t="shared" si="3"/>
        <v>Sunday</v>
      </c>
      <c r="C212" s="3">
        <v>732</v>
      </c>
      <c r="D212" s="5">
        <v>12.651400000000001</v>
      </c>
      <c r="E212" s="4">
        <v>62.55</v>
      </c>
      <c r="F212" s="5">
        <v>4.9443299999999999</v>
      </c>
      <c r="G212" s="5">
        <v>12.1351</v>
      </c>
    </row>
    <row r="213" spans="1:7">
      <c r="A213" s="1">
        <v>41038</v>
      </c>
      <c r="B213" s="2" t="str">
        <f t="shared" si="3"/>
        <v>Wednesday</v>
      </c>
      <c r="C213" s="3">
        <v>734</v>
      </c>
      <c r="D213" s="5">
        <v>12.613899999999999</v>
      </c>
      <c r="E213" s="4">
        <v>66.7</v>
      </c>
      <c r="F213" s="5">
        <v>5.2884200000000003</v>
      </c>
      <c r="G213" s="5">
        <v>11.345599999999999</v>
      </c>
    </row>
    <row r="214" spans="1:7">
      <c r="A214" s="1">
        <v>41293</v>
      </c>
      <c r="B214" s="2" t="str">
        <f t="shared" si="3"/>
        <v>Saturday</v>
      </c>
      <c r="C214" s="3">
        <v>679</v>
      </c>
      <c r="D214" s="5">
        <v>12.5877</v>
      </c>
      <c r="E214" s="4">
        <v>53.8</v>
      </c>
      <c r="F214" s="5">
        <v>4.2741100000000003</v>
      </c>
      <c r="G214" s="5">
        <v>14.038</v>
      </c>
    </row>
    <row r="215" spans="1:7">
      <c r="A215" s="1">
        <v>41261</v>
      </c>
      <c r="B215" s="2" t="str">
        <f t="shared" si="3"/>
        <v>Tuesday</v>
      </c>
      <c r="C215" s="3">
        <v>637</v>
      </c>
      <c r="D215" s="5">
        <v>12.584899999999999</v>
      </c>
      <c r="E215" s="4">
        <v>60.5</v>
      </c>
      <c r="F215" s="5">
        <v>4.8083</v>
      </c>
      <c r="G215" s="5">
        <v>12.478400000000001</v>
      </c>
    </row>
    <row r="216" spans="1:7">
      <c r="A216" s="1">
        <v>41334</v>
      </c>
      <c r="B216" s="2" t="str">
        <f t="shared" si="3"/>
        <v>Friday</v>
      </c>
      <c r="C216" s="3">
        <v>724</v>
      </c>
      <c r="D216" s="5">
        <v>12.579599999999999</v>
      </c>
      <c r="E216" s="4">
        <v>52.766666666666666</v>
      </c>
      <c r="F216" s="5">
        <v>4.1946399999999997</v>
      </c>
      <c r="G216" s="5">
        <v>14.304</v>
      </c>
    </row>
    <row r="217" spans="1:7">
      <c r="A217" s="1">
        <v>41376</v>
      </c>
      <c r="B217" s="2" t="str">
        <f t="shared" si="3"/>
        <v>Friday</v>
      </c>
      <c r="C217" s="3">
        <v>727</v>
      </c>
      <c r="D217" s="5">
        <v>12.566599999999999</v>
      </c>
      <c r="E217" s="4">
        <v>58.666666666666664</v>
      </c>
      <c r="F217" s="5">
        <v>4.6685100000000004</v>
      </c>
      <c r="G217" s="5">
        <v>12.8521</v>
      </c>
    </row>
    <row r="218" spans="1:7">
      <c r="A218" s="1">
        <v>41447</v>
      </c>
      <c r="B218" s="2" t="str">
        <f t="shared" si="3"/>
        <v>Saturday</v>
      </c>
      <c r="C218" s="3">
        <v>642</v>
      </c>
      <c r="D218" s="5">
        <v>12.557600000000001</v>
      </c>
      <c r="E218" s="4">
        <v>69.25</v>
      </c>
      <c r="F218" s="5">
        <v>4.8271499999999996</v>
      </c>
      <c r="G218" s="5">
        <v>12.4297</v>
      </c>
    </row>
    <row r="219" spans="1:7">
      <c r="A219" s="1">
        <v>41512</v>
      </c>
      <c r="B219" s="2" t="str">
        <f t="shared" si="3"/>
        <v>Monday</v>
      </c>
      <c r="C219" s="3">
        <v>699</v>
      </c>
      <c r="D219" s="5">
        <v>12.5526</v>
      </c>
      <c r="E219" s="4">
        <v>66.283333333333331</v>
      </c>
      <c r="F219" s="5">
        <v>5.0240200000000002</v>
      </c>
      <c r="G219" s="5">
        <v>11.942600000000001</v>
      </c>
    </row>
    <row r="220" spans="1:7">
      <c r="A220" s="1">
        <v>41408</v>
      </c>
      <c r="B220" s="2" t="str">
        <f t="shared" si="3"/>
        <v>Tuesday</v>
      </c>
      <c r="C220" s="3">
        <v>686</v>
      </c>
      <c r="D220" s="5">
        <v>12.5192</v>
      </c>
      <c r="E220" s="4">
        <v>53.4</v>
      </c>
      <c r="F220" s="5">
        <v>4.2660900000000002</v>
      </c>
      <c r="G220" s="5">
        <v>14.064399999999999</v>
      </c>
    </row>
    <row r="221" spans="1:7">
      <c r="A221" s="1">
        <v>41081</v>
      </c>
      <c r="B221" s="2" t="str">
        <f t="shared" si="3"/>
        <v>Thursday</v>
      </c>
      <c r="C221" s="3">
        <v>1003</v>
      </c>
      <c r="D221" s="5">
        <v>12.491400000000001</v>
      </c>
      <c r="E221" s="4">
        <v>96.216666666666669</v>
      </c>
      <c r="F221" s="5">
        <v>7.7030900000000004</v>
      </c>
      <c r="G221" s="5">
        <v>7.7890800000000002</v>
      </c>
    </row>
    <row r="222" spans="1:7">
      <c r="A222" s="1">
        <v>41067</v>
      </c>
      <c r="B222" s="2" t="str">
        <f t="shared" si="3"/>
        <v>Thursday</v>
      </c>
      <c r="C222" s="3">
        <v>1323</v>
      </c>
      <c r="D222" s="5">
        <v>12.366300000000001</v>
      </c>
      <c r="E222" s="4">
        <v>119.43333333333334</v>
      </c>
      <c r="F222" s="5">
        <v>9.6585400000000003</v>
      </c>
      <c r="G222" s="5">
        <v>6.2121199999999996</v>
      </c>
    </row>
    <row r="223" spans="1:7">
      <c r="A223" s="1">
        <v>41065</v>
      </c>
      <c r="B223" s="2" t="str">
        <f t="shared" si="3"/>
        <v>Tuesday</v>
      </c>
      <c r="C223" s="3">
        <v>508</v>
      </c>
      <c r="D223" s="5">
        <v>12.3337</v>
      </c>
      <c r="E223" s="4">
        <v>68.416666666666671</v>
      </c>
      <c r="F223" s="5">
        <v>5.5471199999999996</v>
      </c>
      <c r="G223" s="5">
        <v>10.8164</v>
      </c>
    </row>
    <row r="224" spans="1:7">
      <c r="A224" s="1">
        <v>41491</v>
      </c>
      <c r="B224" s="2" t="str">
        <f t="shared" si="3"/>
        <v>Monday</v>
      </c>
      <c r="C224" s="3">
        <v>722</v>
      </c>
      <c r="D224" s="5">
        <v>12.3232</v>
      </c>
      <c r="E224" s="4">
        <v>51.7</v>
      </c>
      <c r="F224" s="5">
        <v>4.0895900000000003</v>
      </c>
      <c r="G224" s="5">
        <v>14.6714</v>
      </c>
    </row>
    <row r="225" spans="1:7">
      <c r="A225" s="1">
        <v>41348</v>
      </c>
      <c r="B225" s="2" t="str">
        <f t="shared" si="3"/>
        <v>Friday</v>
      </c>
      <c r="C225" s="3">
        <v>756</v>
      </c>
      <c r="D225" s="5">
        <v>12.3225</v>
      </c>
      <c r="E225" s="4">
        <v>47.25</v>
      </c>
      <c r="F225" s="5">
        <v>3.8354599999999999</v>
      </c>
      <c r="G225" s="5">
        <v>15.6435</v>
      </c>
    </row>
    <row r="226" spans="1:7">
      <c r="A226" s="1">
        <v>41436</v>
      </c>
      <c r="B226" s="2" t="str">
        <f t="shared" si="3"/>
        <v>Tuesday</v>
      </c>
      <c r="C226" s="3">
        <v>703</v>
      </c>
      <c r="D226" s="5">
        <v>12.2925</v>
      </c>
      <c r="E226" s="4">
        <v>51.31666666666667</v>
      </c>
      <c r="F226" s="5">
        <v>3.9856600000000002</v>
      </c>
      <c r="G226" s="5">
        <v>15.054</v>
      </c>
    </row>
    <row r="227" spans="1:7">
      <c r="A227" s="1">
        <v>41358</v>
      </c>
      <c r="B227" s="2" t="str">
        <f t="shared" si="3"/>
        <v>Monday</v>
      </c>
      <c r="C227" s="3">
        <v>635</v>
      </c>
      <c r="D227" s="5">
        <v>12.282999999999999</v>
      </c>
      <c r="E227" s="4">
        <v>58.266666666666666</v>
      </c>
      <c r="F227" s="5">
        <v>4.7441800000000001</v>
      </c>
      <c r="G227" s="5">
        <v>12.6471</v>
      </c>
    </row>
    <row r="228" spans="1:7">
      <c r="A228" s="1">
        <v>41341</v>
      </c>
      <c r="B228" s="2" t="str">
        <f t="shared" si="3"/>
        <v>Friday</v>
      </c>
      <c r="C228" s="3">
        <v>718</v>
      </c>
      <c r="D228" s="5">
        <v>12.279299999999999</v>
      </c>
      <c r="E228" s="4">
        <v>55.216666666666669</v>
      </c>
      <c r="F228" s="5">
        <v>4.4963100000000003</v>
      </c>
      <c r="G228" s="5">
        <v>13.3443</v>
      </c>
    </row>
    <row r="229" spans="1:7">
      <c r="A229" s="1">
        <v>41435</v>
      </c>
      <c r="B229" s="2" t="str">
        <f t="shared" si="3"/>
        <v>Monday</v>
      </c>
      <c r="C229" s="3">
        <v>681</v>
      </c>
      <c r="D229" s="5">
        <v>12.2721</v>
      </c>
      <c r="E229" s="4">
        <v>54.85</v>
      </c>
      <c r="F229" s="5">
        <v>4.0373599999999996</v>
      </c>
      <c r="G229" s="5">
        <v>14.8612</v>
      </c>
    </row>
    <row r="230" spans="1:7">
      <c r="A230" s="1">
        <v>41230</v>
      </c>
      <c r="B230" s="2" t="str">
        <f t="shared" si="3"/>
        <v>Saturday</v>
      </c>
      <c r="C230" s="3">
        <v>644</v>
      </c>
      <c r="D230" s="5">
        <v>12.258699999999999</v>
      </c>
      <c r="E230" s="4">
        <v>56.083333333333336</v>
      </c>
      <c r="F230" s="5">
        <v>4.57545</v>
      </c>
      <c r="G230" s="5">
        <v>13.1135</v>
      </c>
    </row>
    <row r="231" spans="1:7">
      <c r="A231" s="1">
        <v>41100</v>
      </c>
      <c r="B231" s="2" t="str">
        <f t="shared" si="3"/>
        <v>Tuesday</v>
      </c>
      <c r="C231" s="3">
        <v>873</v>
      </c>
      <c r="D231" s="5">
        <v>12.241300000000001</v>
      </c>
      <c r="E231" s="4">
        <v>83.283333333333331</v>
      </c>
      <c r="F231" s="5">
        <v>6.8046300000000004</v>
      </c>
      <c r="G231" s="5">
        <v>8.81752</v>
      </c>
    </row>
    <row r="232" spans="1:7">
      <c r="A232" s="1">
        <v>41359</v>
      </c>
      <c r="B232" s="2" t="str">
        <f t="shared" si="3"/>
        <v>Tuesday</v>
      </c>
      <c r="C232" s="3">
        <v>688</v>
      </c>
      <c r="D232" s="5">
        <v>12.182399999999999</v>
      </c>
      <c r="E232" s="4">
        <v>50.55</v>
      </c>
      <c r="F232" s="5">
        <v>4.1488399999999999</v>
      </c>
      <c r="G232" s="5">
        <v>14.4619</v>
      </c>
    </row>
    <row r="233" spans="1:7">
      <c r="A233" s="1">
        <v>41291</v>
      </c>
      <c r="B233" s="2" t="str">
        <f t="shared" si="3"/>
        <v>Thursday</v>
      </c>
      <c r="C233" s="3">
        <v>701</v>
      </c>
      <c r="D233" s="5">
        <v>12.1149</v>
      </c>
      <c r="E233" s="4">
        <v>38.366666666666667</v>
      </c>
      <c r="F233" s="5">
        <v>3.1677499999999998</v>
      </c>
      <c r="G233" s="5">
        <v>18.940899999999999</v>
      </c>
    </row>
    <row r="234" spans="1:7">
      <c r="A234" s="1">
        <v>41446</v>
      </c>
      <c r="B234" s="2" t="str">
        <f t="shared" si="3"/>
        <v>Friday</v>
      </c>
      <c r="C234" s="3">
        <v>810</v>
      </c>
      <c r="D234" s="5">
        <v>12.037000000000001</v>
      </c>
      <c r="E234" s="4">
        <v>54.916666666666664</v>
      </c>
      <c r="F234" s="5">
        <v>3.76858</v>
      </c>
      <c r="G234" s="5">
        <v>15.921099999999999</v>
      </c>
    </row>
    <row r="235" spans="1:7">
      <c r="A235" s="1">
        <v>41385</v>
      </c>
      <c r="B235" s="2" t="str">
        <f t="shared" si="3"/>
        <v>Sunday</v>
      </c>
      <c r="C235" s="3">
        <v>662</v>
      </c>
      <c r="D235" s="5">
        <v>12.0252</v>
      </c>
      <c r="E235" s="4">
        <v>54.8</v>
      </c>
      <c r="F235" s="5">
        <v>4.5571099999999998</v>
      </c>
      <c r="G235" s="5">
        <v>13.1662</v>
      </c>
    </row>
    <row r="236" spans="1:7">
      <c r="A236" s="1">
        <v>41298</v>
      </c>
      <c r="B236" s="2" t="str">
        <f t="shared" si="3"/>
        <v>Thursday</v>
      </c>
      <c r="C236" s="3">
        <v>669</v>
      </c>
      <c r="D236" s="5">
        <v>11.998799999999999</v>
      </c>
      <c r="E236" s="4">
        <v>63.416666666666664</v>
      </c>
      <c r="F236" s="5">
        <v>5.2857099999999999</v>
      </c>
      <c r="G236" s="5">
        <v>11.3514</v>
      </c>
    </row>
    <row r="237" spans="1:7">
      <c r="A237" s="1">
        <v>41387</v>
      </c>
      <c r="B237" s="2" t="str">
        <f t="shared" si="3"/>
        <v>Tuesday</v>
      </c>
      <c r="C237" s="3">
        <v>643</v>
      </c>
      <c r="D237" s="5">
        <v>11.9803</v>
      </c>
      <c r="E237" s="4">
        <v>54.916666666666664</v>
      </c>
      <c r="F237" s="5">
        <v>4.5844899999999997</v>
      </c>
      <c r="G237" s="5">
        <v>13.0876</v>
      </c>
    </row>
    <row r="238" spans="1:7">
      <c r="A238" s="1">
        <v>41406</v>
      </c>
      <c r="B238" s="2" t="str">
        <f t="shared" si="3"/>
        <v>Sunday</v>
      </c>
      <c r="C238" s="3">
        <v>659</v>
      </c>
      <c r="D238" s="5">
        <v>11.928599999999999</v>
      </c>
      <c r="E238" s="4">
        <v>49.633333333333333</v>
      </c>
      <c r="F238" s="5">
        <v>4.1605499999999997</v>
      </c>
      <c r="G238" s="5">
        <v>14.421200000000001</v>
      </c>
    </row>
    <row r="239" spans="1:7">
      <c r="A239" s="1">
        <v>41216</v>
      </c>
      <c r="B239" s="2" t="str">
        <f t="shared" si="3"/>
        <v>Saturday</v>
      </c>
      <c r="C239" s="3">
        <v>547</v>
      </c>
      <c r="D239" s="5">
        <v>11.926600000000001</v>
      </c>
      <c r="E239" s="4">
        <v>114.46666666666667</v>
      </c>
      <c r="F239" s="5">
        <v>9.5977700000000006</v>
      </c>
      <c r="G239" s="5">
        <v>6.2514500000000002</v>
      </c>
    </row>
    <row r="240" spans="1:7">
      <c r="A240" s="1">
        <v>41110</v>
      </c>
      <c r="B240" s="2" t="str">
        <f t="shared" si="3"/>
        <v>Friday</v>
      </c>
      <c r="C240" s="3">
        <v>799</v>
      </c>
      <c r="D240" s="5">
        <v>11.926</v>
      </c>
      <c r="E240" s="4">
        <v>76.216666666666669</v>
      </c>
      <c r="F240" s="5">
        <v>6.3913200000000003</v>
      </c>
      <c r="G240" s="5">
        <v>9.3877299999999995</v>
      </c>
    </row>
    <row r="241" spans="1:7">
      <c r="A241" s="1">
        <v>41409</v>
      </c>
      <c r="B241" s="2" t="str">
        <f t="shared" si="3"/>
        <v>Wednesday</v>
      </c>
      <c r="C241" s="3">
        <v>731</v>
      </c>
      <c r="D241" s="5">
        <v>11.849399999999999</v>
      </c>
      <c r="E241" s="4">
        <v>48.983333333333334</v>
      </c>
      <c r="F241" s="5">
        <v>4.13443</v>
      </c>
      <c r="G241" s="5">
        <v>14.5123</v>
      </c>
    </row>
    <row r="242" spans="1:7">
      <c r="A242" s="1">
        <v>41409</v>
      </c>
      <c r="B242" s="2" t="str">
        <f t="shared" si="3"/>
        <v>Wednesday</v>
      </c>
      <c r="C242" s="3">
        <v>731</v>
      </c>
      <c r="D242" s="5">
        <v>11.849399999999999</v>
      </c>
      <c r="E242" s="4">
        <v>48.983333333333334</v>
      </c>
      <c r="F242" s="5">
        <v>4.0052399999999997</v>
      </c>
      <c r="G242" s="5">
        <v>14.980399999999999</v>
      </c>
    </row>
    <row r="243" spans="1:7">
      <c r="A243" s="1">
        <v>41375</v>
      </c>
      <c r="B243" s="2" t="str">
        <f t="shared" si="3"/>
        <v>Thursday</v>
      </c>
      <c r="C243" s="3">
        <v>638</v>
      </c>
      <c r="D243" s="5">
        <v>11.827999999999999</v>
      </c>
      <c r="E243" s="4">
        <v>55.7</v>
      </c>
      <c r="F243" s="5">
        <v>4.7102000000000004</v>
      </c>
      <c r="G243" s="5">
        <v>12.738300000000001</v>
      </c>
    </row>
    <row r="244" spans="1:7">
      <c r="A244" s="1">
        <v>41428</v>
      </c>
      <c r="B244" s="2" t="str">
        <f t="shared" si="3"/>
        <v>Monday</v>
      </c>
      <c r="C244" s="3">
        <v>649</v>
      </c>
      <c r="D244" s="5">
        <v>11.8109</v>
      </c>
      <c r="E244" s="4">
        <v>47.55</v>
      </c>
      <c r="F244" s="5">
        <v>3.9645600000000001</v>
      </c>
      <c r="G244" s="5">
        <v>15.1341</v>
      </c>
    </row>
    <row r="245" spans="1:7">
      <c r="A245" s="1">
        <v>41472</v>
      </c>
      <c r="B245" s="2" t="str">
        <f t="shared" si="3"/>
        <v>Wednesday</v>
      </c>
      <c r="C245" s="3">
        <v>640</v>
      </c>
      <c r="D245" s="5">
        <v>11.744300000000001</v>
      </c>
      <c r="E245" s="4">
        <v>53.533333333333331</v>
      </c>
      <c r="F245" s="5">
        <v>4.3001699999999996</v>
      </c>
      <c r="G245" s="5">
        <v>13.9529</v>
      </c>
    </row>
    <row r="246" spans="1:7">
      <c r="A246" s="1">
        <v>41082</v>
      </c>
      <c r="B246" s="2" t="str">
        <f t="shared" si="3"/>
        <v>Friday</v>
      </c>
      <c r="C246" s="3">
        <v>667</v>
      </c>
      <c r="D246" s="5">
        <v>11.7363</v>
      </c>
      <c r="E246" s="4">
        <v>63.716666666666669</v>
      </c>
      <c r="F246" s="5">
        <v>5.4291799999999997</v>
      </c>
      <c r="G246" s="5">
        <v>11.051399999999999</v>
      </c>
    </row>
    <row r="247" spans="1:7">
      <c r="A247" s="1">
        <v>41302</v>
      </c>
      <c r="B247" s="2" t="str">
        <f t="shared" si="3"/>
        <v>Monday</v>
      </c>
      <c r="C247" s="3">
        <v>612</v>
      </c>
      <c r="D247" s="5">
        <v>11.727399999999999</v>
      </c>
      <c r="E247" s="4">
        <v>59.483333333333334</v>
      </c>
      <c r="F247" s="5">
        <v>5.0722899999999997</v>
      </c>
      <c r="G247" s="5">
        <v>11.829000000000001</v>
      </c>
    </row>
    <row r="248" spans="1:7">
      <c r="A248" s="1">
        <v>41091</v>
      </c>
      <c r="B248" s="2" t="str">
        <f t="shared" si="3"/>
        <v>Sunday</v>
      </c>
      <c r="C248" s="3">
        <v>677</v>
      </c>
      <c r="D248" s="5">
        <v>11.7133</v>
      </c>
      <c r="E248" s="4">
        <v>64.55</v>
      </c>
      <c r="F248" s="5">
        <v>5.5112199999999998</v>
      </c>
      <c r="G248" s="5">
        <v>10.886900000000001</v>
      </c>
    </row>
    <row r="249" spans="1:7">
      <c r="A249" s="1">
        <v>41388</v>
      </c>
      <c r="B249" s="2" t="str">
        <f t="shared" si="3"/>
        <v>Wednesday</v>
      </c>
      <c r="C249" s="3">
        <v>612</v>
      </c>
      <c r="D249" s="5">
        <v>11.6752</v>
      </c>
      <c r="E249" s="4">
        <v>52.6</v>
      </c>
      <c r="F249" s="5">
        <v>4.5058299999999996</v>
      </c>
      <c r="G249" s="5">
        <v>13.3161</v>
      </c>
    </row>
    <row r="250" spans="1:7">
      <c r="A250" s="1">
        <v>41520</v>
      </c>
      <c r="B250" s="2" t="str">
        <f t="shared" si="3"/>
        <v>Tuesday</v>
      </c>
      <c r="C250" s="3">
        <v>689</v>
      </c>
      <c r="D250" s="5">
        <v>11.671200000000001</v>
      </c>
      <c r="E250" s="4">
        <v>70.683333333333337</v>
      </c>
      <c r="F250" s="5">
        <v>5.7014100000000001</v>
      </c>
      <c r="G250" s="5">
        <v>10.5237</v>
      </c>
    </row>
    <row r="251" spans="1:7">
      <c r="A251" s="1">
        <v>41185</v>
      </c>
      <c r="B251" s="2" t="str">
        <f t="shared" si="3"/>
        <v>Wednesday</v>
      </c>
      <c r="C251" s="3">
        <v>641</v>
      </c>
      <c r="D251" s="5">
        <v>11.6511</v>
      </c>
      <c r="E251" s="4">
        <v>39.233333333333334</v>
      </c>
      <c r="F251" s="5">
        <v>3.3677800000000002</v>
      </c>
      <c r="G251" s="5">
        <v>17.815899999999999</v>
      </c>
    </row>
    <row r="252" spans="1:7">
      <c r="A252" s="1">
        <v>41488</v>
      </c>
      <c r="B252" s="2" t="str">
        <f t="shared" si="3"/>
        <v>Friday</v>
      </c>
      <c r="C252" s="3">
        <v>644</v>
      </c>
      <c r="D252" s="5">
        <v>11.643000000000001</v>
      </c>
      <c r="E252" s="4">
        <v>74.083333333333329</v>
      </c>
      <c r="F252" s="5">
        <v>5.8599899999999998</v>
      </c>
      <c r="G252" s="5">
        <v>10.238899999999999</v>
      </c>
    </row>
    <row r="253" spans="1:7">
      <c r="A253" s="1">
        <v>41276</v>
      </c>
      <c r="B253" s="2" t="str">
        <f t="shared" si="3"/>
        <v>Wednesday</v>
      </c>
      <c r="C253" s="3">
        <v>597</v>
      </c>
      <c r="D253" s="5">
        <v>11.638</v>
      </c>
      <c r="E253" s="4">
        <v>59.06666666666667</v>
      </c>
      <c r="F253" s="5">
        <v>5.0623399999999998</v>
      </c>
      <c r="G253" s="5">
        <v>11.8522</v>
      </c>
    </row>
    <row r="254" spans="1:7">
      <c r="A254" s="1">
        <v>41190</v>
      </c>
      <c r="B254" s="2" t="str">
        <f t="shared" si="3"/>
        <v>Monday</v>
      </c>
      <c r="C254" s="3">
        <v>668</v>
      </c>
      <c r="D254" s="5">
        <v>11.6295</v>
      </c>
      <c r="E254" s="4">
        <v>39.116666666666667</v>
      </c>
      <c r="F254" s="5">
        <v>3.3635799999999998</v>
      </c>
      <c r="G254" s="5">
        <v>17.838100000000001</v>
      </c>
    </row>
    <row r="255" spans="1:7">
      <c r="A255" s="1">
        <v>41352</v>
      </c>
      <c r="B255" s="2" t="str">
        <f t="shared" si="3"/>
        <v>Tuesday</v>
      </c>
      <c r="C255" s="3">
        <v>614</v>
      </c>
      <c r="D255" s="5">
        <v>11.6084</v>
      </c>
      <c r="E255" s="4">
        <v>58.616666666666667</v>
      </c>
      <c r="F255" s="5">
        <v>5.0499000000000001</v>
      </c>
      <c r="G255" s="5">
        <v>11.881399999999999</v>
      </c>
    </row>
    <row r="256" spans="1:7">
      <c r="A256" s="1">
        <v>41268</v>
      </c>
      <c r="B256" s="2" t="str">
        <f t="shared" si="3"/>
        <v>Tuesday</v>
      </c>
      <c r="C256" s="3">
        <v>688</v>
      </c>
      <c r="D256" s="5">
        <v>11.5899</v>
      </c>
      <c r="E256" s="4">
        <v>55.833333333333336</v>
      </c>
      <c r="F256" s="5">
        <v>4.8177599999999998</v>
      </c>
      <c r="G256" s="5">
        <v>12.453900000000001</v>
      </c>
    </row>
    <row r="257" spans="1:7">
      <c r="A257" s="1">
        <v>41200</v>
      </c>
      <c r="B257" s="2" t="str">
        <f t="shared" si="3"/>
        <v>Thursday</v>
      </c>
      <c r="C257" s="3">
        <v>684</v>
      </c>
      <c r="D257" s="5">
        <v>11.5762</v>
      </c>
      <c r="E257" s="4">
        <v>39.833333333333336</v>
      </c>
      <c r="F257" s="5">
        <v>3.4417900000000001</v>
      </c>
      <c r="G257" s="5">
        <v>17.4328</v>
      </c>
    </row>
    <row r="258" spans="1:7">
      <c r="A258" s="1">
        <v>41308</v>
      </c>
      <c r="B258" s="2" t="str">
        <f t="shared" ref="B258:B321" si="4">TEXT(A258,"dddd")</f>
        <v>Sunday</v>
      </c>
      <c r="C258" s="3">
        <v>591</v>
      </c>
      <c r="D258" s="5">
        <v>11.548500000000001</v>
      </c>
      <c r="E258" s="4">
        <v>57.18333333333333</v>
      </c>
      <c r="F258" s="5">
        <v>4.9519299999999999</v>
      </c>
      <c r="G258" s="5">
        <v>12.1165</v>
      </c>
    </row>
    <row r="259" spans="1:7">
      <c r="A259" s="1">
        <v>41256</v>
      </c>
      <c r="B259" s="2" t="str">
        <f t="shared" si="4"/>
        <v>Thursday</v>
      </c>
      <c r="C259" s="3">
        <v>663</v>
      </c>
      <c r="D259" s="5">
        <v>11.5434</v>
      </c>
      <c r="E259" s="4">
        <v>55.216666666666669</v>
      </c>
      <c r="F259" s="5">
        <v>4.7840699999999998</v>
      </c>
      <c r="G259" s="5">
        <v>12.541600000000001</v>
      </c>
    </row>
    <row r="260" spans="1:7">
      <c r="A260" s="1">
        <v>41354</v>
      </c>
      <c r="B260" s="2" t="str">
        <f t="shared" si="4"/>
        <v>Thursday</v>
      </c>
      <c r="C260" s="3">
        <v>642</v>
      </c>
      <c r="D260" s="5">
        <v>11.5093</v>
      </c>
      <c r="E260" s="4">
        <v>51.233333333333334</v>
      </c>
      <c r="F260" s="5">
        <v>4.4484000000000004</v>
      </c>
      <c r="G260" s="5">
        <v>13.488</v>
      </c>
    </row>
    <row r="261" spans="1:7">
      <c r="A261" s="1">
        <v>41357</v>
      </c>
      <c r="B261" s="2" t="str">
        <f t="shared" si="4"/>
        <v>Sunday</v>
      </c>
      <c r="C261" s="3">
        <v>598</v>
      </c>
      <c r="D261" s="5">
        <v>11.5046</v>
      </c>
      <c r="E261" s="4">
        <v>55.4</v>
      </c>
      <c r="F261" s="5">
        <v>4.8150899999999996</v>
      </c>
      <c r="G261" s="5">
        <v>12.460800000000001</v>
      </c>
    </row>
    <row r="262" spans="1:7">
      <c r="A262" s="1">
        <v>41327</v>
      </c>
      <c r="B262" s="2" t="str">
        <f t="shared" si="4"/>
        <v>Friday</v>
      </c>
      <c r="C262" s="3">
        <v>669</v>
      </c>
      <c r="D262" s="5">
        <v>11.4801</v>
      </c>
      <c r="E262" s="4">
        <v>47.733333333333334</v>
      </c>
      <c r="F262" s="5">
        <v>4.1574499999999999</v>
      </c>
      <c r="G262" s="5">
        <v>14.431900000000001</v>
      </c>
    </row>
    <row r="263" spans="1:7">
      <c r="A263" s="1">
        <v>41384</v>
      </c>
      <c r="B263" s="2" t="str">
        <f t="shared" si="4"/>
        <v>Saturday</v>
      </c>
      <c r="C263" s="3">
        <v>600</v>
      </c>
      <c r="D263" s="5">
        <v>11.465400000000001</v>
      </c>
      <c r="E263" s="4">
        <v>58.383333333333333</v>
      </c>
      <c r="F263" s="5">
        <v>5.0916100000000002</v>
      </c>
      <c r="G263" s="5">
        <v>11.7841</v>
      </c>
    </row>
    <row r="264" spans="1:7">
      <c r="A264" s="1">
        <v>41386</v>
      </c>
      <c r="B264" s="2" t="str">
        <f t="shared" si="4"/>
        <v>Monday</v>
      </c>
      <c r="C264" s="3">
        <v>561</v>
      </c>
      <c r="D264" s="5">
        <v>11.464700000000001</v>
      </c>
      <c r="E264" s="4">
        <v>58.533333333333331</v>
      </c>
      <c r="F264" s="5">
        <v>5.1057899999999998</v>
      </c>
      <c r="G264" s="5">
        <v>11.7514</v>
      </c>
    </row>
    <row r="265" spans="1:7">
      <c r="A265" s="1">
        <v>41330</v>
      </c>
      <c r="B265" s="2" t="str">
        <f t="shared" si="4"/>
        <v>Monday</v>
      </c>
      <c r="C265" s="3">
        <v>647</v>
      </c>
      <c r="D265" s="5">
        <v>11.457100000000001</v>
      </c>
      <c r="E265" s="4">
        <v>46.333333333333336</v>
      </c>
      <c r="F265" s="5">
        <v>4.0446200000000001</v>
      </c>
      <c r="G265" s="5">
        <v>14.8345</v>
      </c>
    </row>
    <row r="266" spans="1:7">
      <c r="A266" s="1">
        <v>41043</v>
      </c>
      <c r="B266" s="2" t="str">
        <f t="shared" si="4"/>
        <v>Monday</v>
      </c>
      <c r="C266" s="3">
        <v>758</v>
      </c>
      <c r="D266" s="5">
        <v>11.449</v>
      </c>
      <c r="E266" s="4">
        <v>68.466666666666669</v>
      </c>
      <c r="F266" s="5">
        <v>5.9810800000000004</v>
      </c>
      <c r="G266" s="5">
        <v>10.031599999999999</v>
      </c>
    </row>
    <row r="267" spans="1:7">
      <c r="A267" s="1">
        <v>41353</v>
      </c>
      <c r="B267" s="2" t="str">
        <f t="shared" si="4"/>
        <v>Wednesday</v>
      </c>
      <c r="C267" s="3">
        <v>612</v>
      </c>
      <c r="D267" s="5">
        <v>11.433199999999999</v>
      </c>
      <c r="E267" s="4">
        <v>50.466666666666669</v>
      </c>
      <c r="F267" s="5">
        <v>4.41343</v>
      </c>
      <c r="G267" s="5">
        <v>13.594900000000001</v>
      </c>
    </row>
    <row r="268" spans="1:7">
      <c r="A268" s="1">
        <v>41351</v>
      </c>
      <c r="B268" s="2" t="str">
        <f t="shared" si="4"/>
        <v>Monday</v>
      </c>
      <c r="C268" s="3">
        <v>632</v>
      </c>
      <c r="D268" s="5">
        <v>11.393599999999999</v>
      </c>
      <c r="E268" s="4">
        <v>49.466666666666669</v>
      </c>
      <c r="F268" s="5">
        <v>4.3418799999999997</v>
      </c>
      <c r="G268" s="5">
        <v>13.818899999999999</v>
      </c>
    </row>
    <row r="269" spans="1:7">
      <c r="A269" s="1">
        <v>41048</v>
      </c>
      <c r="B269" s="2" t="str">
        <f t="shared" si="4"/>
        <v>Saturday</v>
      </c>
      <c r="C269" s="3">
        <v>865</v>
      </c>
      <c r="D269" s="5">
        <v>11.3878</v>
      </c>
      <c r="E269" s="4">
        <v>77.75</v>
      </c>
      <c r="F269" s="5">
        <v>6.8279399999999999</v>
      </c>
      <c r="G269" s="5">
        <v>8.7874300000000005</v>
      </c>
    </row>
    <row r="270" spans="1:7">
      <c r="A270" s="1">
        <v>41339</v>
      </c>
      <c r="B270" s="2" t="str">
        <f t="shared" si="4"/>
        <v>Wednesday</v>
      </c>
      <c r="C270" s="3">
        <v>622</v>
      </c>
      <c r="D270" s="5">
        <v>11.3682</v>
      </c>
      <c r="E270" s="4">
        <v>48.416666666666664</v>
      </c>
      <c r="F270" s="5">
        <v>4.2584</v>
      </c>
      <c r="G270" s="5">
        <v>14.0898</v>
      </c>
    </row>
    <row r="271" spans="1:7">
      <c r="A271" s="1">
        <v>41430</v>
      </c>
      <c r="B271" s="2" t="str">
        <f t="shared" si="4"/>
        <v>Wednesday</v>
      </c>
      <c r="C271" s="3">
        <v>658</v>
      </c>
      <c r="D271" s="5">
        <v>11.366300000000001</v>
      </c>
      <c r="E271" s="4">
        <v>46.95</v>
      </c>
      <c r="F271" s="5">
        <v>3.9457800000000001</v>
      </c>
      <c r="G271" s="5">
        <v>15.206099999999999</v>
      </c>
    </row>
    <row r="272" spans="1:7">
      <c r="A272" s="1">
        <v>41419</v>
      </c>
      <c r="B272" s="2" t="str">
        <f t="shared" si="4"/>
        <v>Saturday</v>
      </c>
      <c r="C272" s="3">
        <v>643</v>
      </c>
      <c r="D272" s="5">
        <v>11.3324</v>
      </c>
      <c r="E272" s="4">
        <v>59.93333333333333</v>
      </c>
      <c r="F272" s="5">
        <v>5.2883699999999996</v>
      </c>
      <c r="G272" s="5">
        <v>11.345599999999999</v>
      </c>
    </row>
    <row r="273" spans="1:7">
      <c r="A273" s="1">
        <v>41225</v>
      </c>
      <c r="B273" s="2" t="str">
        <f t="shared" si="4"/>
        <v>Monday</v>
      </c>
      <c r="C273" s="3">
        <v>645</v>
      </c>
      <c r="D273" s="5">
        <v>11.2989</v>
      </c>
      <c r="E273" s="4">
        <v>38.733333333333334</v>
      </c>
      <c r="F273" s="5">
        <v>3.4285299999999999</v>
      </c>
      <c r="G273" s="5">
        <v>17.5002</v>
      </c>
    </row>
    <row r="274" spans="1:7">
      <c r="A274" s="1">
        <v>41263</v>
      </c>
      <c r="B274" s="2" t="str">
        <f t="shared" si="4"/>
        <v>Thursday</v>
      </c>
      <c r="C274" s="3">
        <v>633</v>
      </c>
      <c r="D274" s="5">
        <v>11.2904</v>
      </c>
      <c r="E274" s="4">
        <v>51.8</v>
      </c>
      <c r="F274" s="5">
        <v>4.5882100000000001</v>
      </c>
      <c r="G274" s="5">
        <v>13.077</v>
      </c>
    </row>
    <row r="275" spans="1:7">
      <c r="A275" s="1">
        <v>41421</v>
      </c>
      <c r="B275" s="2" t="str">
        <f t="shared" si="4"/>
        <v>Monday</v>
      </c>
      <c r="C275" s="3">
        <v>586</v>
      </c>
      <c r="D275" s="5">
        <v>11.2874</v>
      </c>
      <c r="E275" s="4">
        <v>46.95</v>
      </c>
      <c r="F275" s="5">
        <v>4.1494900000000001</v>
      </c>
      <c r="G275" s="5">
        <v>14.4596</v>
      </c>
    </row>
    <row r="276" spans="1:7">
      <c r="A276" s="1">
        <v>41241</v>
      </c>
      <c r="B276" s="2" t="str">
        <f t="shared" si="4"/>
        <v>Wednesday</v>
      </c>
      <c r="C276" s="3">
        <v>580</v>
      </c>
      <c r="D276" s="5">
        <v>11.279299999999999</v>
      </c>
      <c r="E276" s="4">
        <v>49.966666666666669</v>
      </c>
      <c r="F276" s="5">
        <v>4.4313599999999997</v>
      </c>
      <c r="G276" s="5">
        <v>13.539899999999999</v>
      </c>
    </row>
    <row r="277" spans="1:7">
      <c r="A277" s="1">
        <v>41152</v>
      </c>
      <c r="B277" s="2" t="str">
        <f t="shared" si="4"/>
        <v>Friday</v>
      </c>
      <c r="C277" s="3">
        <v>582</v>
      </c>
      <c r="D277" s="5">
        <v>11.252700000000001</v>
      </c>
      <c r="E277" s="4">
        <v>55.483333333333334</v>
      </c>
      <c r="F277" s="5">
        <v>4.9320700000000004</v>
      </c>
      <c r="G277" s="5">
        <v>12.1653</v>
      </c>
    </row>
    <row r="278" spans="1:7">
      <c r="A278" s="1">
        <v>41113</v>
      </c>
      <c r="B278" s="2" t="str">
        <f t="shared" si="4"/>
        <v>Monday</v>
      </c>
      <c r="C278" s="3">
        <v>655</v>
      </c>
      <c r="D278" s="5">
        <v>11.2506</v>
      </c>
      <c r="E278" s="4">
        <v>62.55</v>
      </c>
      <c r="F278" s="5">
        <v>5.5600300000000002</v>
      </c>
      <c r="G278" s="5">
        <v>10.7913</v>
      </c>
    </row>
    <row r="279" spans="1:7">
      <c r="A279" s="1">
        <v>41338</v>
      </c>
      <c r="B279" s="2" t="str">
        <f t="shared" si="4"/>
        <v>Tuesday</v>
      </c>
      <c r="C279" s="3">
        <v>647</v>
      </c>
      <c r="D279" s="5">
        <v>11.2163</v>
      </c>
      <c r="E279" s="4">
        <v>47.483333333333334</v>
      </c>
      <c r="F279" s="5">
        <v>4.2198200000000003</v>
      </c>
      <c r="G279" s="5">
        <v>14.2186</v>
      </c>
    </row>
    <row r="280" spans="1:7">
      <c r="A280" s="1">
        <v>41041</v>
      </c>
      <c r="B280" s="2" t="str">
        <f t="shared" si="4"/>
        <v>Saturday</v>
      </c>
      <c r="C280" s="3">
        <v>791</v>
      </c>
      <c r="D280" s="5">
        <v>11.208</v>
      </c>
      <c r="E280" s="4">
        <v>71.3</v>
      </c>
      <c r="F280" s="5">
        <v>6.36158</v>
      </c>
      <c r="G280" s="5">
        <v>9.4316099999999992</v>
      </c>
    </row>
    <row r="281" spans="1:7">
      <c r="A281" s="1">
        <v>41267</v>
      </c>
      <c r="B281" s="2" t="str">
        <f t="shared" si="4"/>
        <v>Monday</v>
      </c>
      <c r="C281" s="3">
        <v>647</v>
      </c>
      <c r="D281" s="5">
        <v>11.1713</v>
      </c>
      <c r="E281" s="4">
        <v>36.533333333333331</v>
      </c>
      <c r="F281" s="5">
        <v>3.27088</v>
      </c>
      <c r="G281" s="5">
        <v>18.343699999999998</v>
      </c>
    </row>
    <row r="282" spans="1:7">
      <c r="A282" s="1">
        <v>41123</v>
      </c>
      <c r="B282" s="2" t="str">
        <f t="shared" si="4"/>
        <v>Thursday</v>
      </c>
      <c r="C282" s="3">
        <v>809</v>
      </c>
      <c r="D282" s="5">
        <v>11.14</v>
      </c>
      <c r="E282" s="4">
        <v>77.183333333333337</v>
      </c>
      <c r="F282" s="5">
        <v>6.9289100000000001</v>
      </c>
      <c r="G282" s="5">
        <v>8.6593699999999991</v>
      </c>
    </row>
    <row r="283" spans="1:7">
      <c r="A283" s="1">
        <v>41469</v>
      </c>
      <c r="B283" s="2" t="str">
        <f t="shared" si="4"/>
        <v>Sunday</v>
      </c>
      <c r="C283" s="3">
        <v>627</v>
      </c>
      <c r="D283" s="5">
        <v>11.081200000000001</v>
      </c>
      <c r="E283" s="4">
        <v>48.666666666666664</v>
      </c>
      <c r="F283" s="5">
        <v>3.9220899999999999</v>
      </c>
      <c r="G283" s="5">
        <v>15.298</v>
      </c>
    </row>
    <row r="284" spans="1:7">
      <c r="A284" s="1">
        <v>41087</v>
      </c>
      <c r="B284" s="2" t="str">
        <f t="shared" si="4"/>
        <v>Wednesday</v>
      </c>
      <c r="C284" s="3">
        <v>684</v>
      </c>
      <c r="D284" s="5">
        <v>11.046900000000001</v>
      </c>
      <c r="E284" s="4">
        <v>65.233333333333334</v>
      </c>
      <c r="F284" s="5">
        <v>5.9060899999999998</v>
      </c>
      <c r="G284" s="5">
        <v>10.159000000000001</v>
      </c>
    </row>
    <row r="285" spans="1:7">
      <c r="A285" s="1">
        <v>41122</v>
      </c>
      <c r="B285" s="2" t="str">
        <f t="shared" si="4"/>
        <v>Wednesday</v>
      </c>
      <c r="C285" s="3">
        <v>611</v>
      </c>
      <c r="D285" s="5">
        <v>11.025</v>
      </c>
      <c r="E285" s="4">
        <v>58.233333333333334</v>
      </c>
      <c r="F285" s="5">
        <v>5.2829899999999999</v>
      </c>
      <c r="G285" s="5">
        <v>11.357200000000001</v>
      </c>
    </row>
    <row r="286" spans="1:7">
      <c r="A286" s="1">
        <v>41522</v>
      </c>
      <c r="B286" s="2" t="str">
        <f t="shared" si="4"/>
        <v>Thursday</v>
      </c>
      <c r="C286" s="3">
        <v>643</v>
      </c>
      <c r="D286" s="5">
        <v>10.9161</v>
      </c>
      <c r="E286" s="4">
        <v>44.266666666666666</v>
      </c>
      <c r="F286" s="5">
        <v>4.0566500000000003</v>
      </c>
      <c r="G286" s="5">
        <v>14.7905</v>
      </c>
    </row>
    <row r="287" spans="1:7">
      <c r="A287" s="1">
        <v>41107</v>
      </c>
      <c r="B287" s="2" t="str">
        <f t="shared" si="4"/>
        <v>Tuesday</v>
      </c>
      <c r="C287" s="3">
        <v>751</v>
      </c>
      <c r="D287" s="5">
        <v>10.898300000000001</v>
      </c>
      <c r="E287" s="4">
        <v>71.63333333333334</v>
      </c>
      <c r="F287" s="5">
        <v>6.5739400000000003</v>
      </c>
      <c r="G287" s="5">
        <v>9.1269500000000008</v>
      </c>
    </row>
    <row r="288" spans="1:7">
      <c r="A288" s="1">
        <v>41176</v>
      </c>
      <c r="B288" s="2" t="str">
        <f t="shared" si="4"/>
        <v>Monday</v>
      </c>
      <c r="C288" s="3">
        <v>898</v>
      </c>
      <c r="D288" s="5">
        <v>10.8973</v>
      </c>
      <c r="E288" s="4">
        <v>51.65</v>
      </c>
      <c r="F288" s="5">
        <v>4.7399800000000001</v>
      </c>
      <c r="G288" s="5">
        <v>12.658300000000001</v>
      </c>
    </row>
    <row r="289" spans="1:7">
      <c r="A289" s="1">
        <v>41480</v>
      </c>
      <c r="B289" s="2" t="str">
        <f t="shared" si="4"/>
        <v>Thursday</v>
      </c>
      <c r="C289" s="3">
        <v>624</v>
      </c>
      <c r="D289" s="5">
        <v>10.8893</v>
      </c>
      <c r="E289" s="4">
        <v>44.3</v>
      </c>
      <c r="F289" s="5">
        <v>3.96577</v>
      </c>
      <c r="G289" s="5">
        <v>15.1295</v>
      </c>
    </row>
    <row r="290" spans="1:7">
      <c r="A290" s="1">
        <v>41516</v>
      </c>
      <c r="B290" s="2" t="str">
        <f t="shared" si="4"/>
        <v>Friday</v>
      </c>
      <c r="C290" s="3">
        <v>641</v>
      </c>
      <c r="D290" s="5">
        <v>10.809699999999999</v>
      </c>
      <c r="E290" s="4">
        <v>43.616666666666667</v>
      </c>
      <c r="F290" s="5">
        <v>3.9213900000000002</v>
      </c>
      <c r="G290" s="5">
        <v>15.300700000000001</v>
      </c>
    </row>
    <row r="291" spans="1:7">
      <c r="A291" s="1">
        <v>41208</v>
      </c>
      <c r="B291" s="2" t="str">
        <f t="shared" si="4"/>
        <v>Friday</v>
      </c>
      <c r="C291" s="3">
        <v>615</v>
      </c>
      <c r="D291" s="5">
        <v>10.7613</v>
      </c>
      <c r="E291" s="4">
        <v>48.8</v>
      </c>
      <c r="F291" s="5">
        <v>4.5354400000000004</v>
      </c>
      <c r="G291" s="5">
        <v>13.229100000000001</v>
      </c>
    </row>
    <row r="292" spans="1:7">
      <c r="A292" s="1">
        <v>41303</v>
      </c>
      <c r="B292" s="2" t="str">
        <f t="shared" si="4"/>
        <v>Tuesday</v>
      </c>
      <c r="C292" s="3">
        <v>558</v>
      </c>
      <c r="D292" s="5">
        <v>10.755800000000001</v>
      </c>
      <c r="E292" s="4">
        <v>48.1</v>
      </c>
      <c r="F292" s="5">
        <v>4.4726999999999997</v>
      </c>
      <c r="G292" s="5">
        <v>13.4147</v>
      </c>
    </row>
    <row r="293" spans="1:7">
      <c r="A293" s="1">
        <v>41257</v>
      </c>
      <c r="B293" s="2" t="str">
        <f t="shared" si="4"/>
        <v>Friday</v>
      </c>
      <c r="C293" s="3">
        <v>535</v>
      </c>
      <c r="D293" s="5">
        <v>10.745799999999999</v>
      </c>
      <c r="E293" s="4">
        <v>86.63333333333334</v>
      </c>
      <c r="F293" s="5">
        <v>8.0621700000000001</v>
      </c>
      <c r="G293" s="5">
        <v>7.44217</v>
      </c>
    </row>
    <row r="294" spans="1:7">
      <c r="A294" s="1">
        <v>41542</v>
      </c>
      <c r="B294" s="2" t="str">
        <f t="shared" si="4"/>
        <v>Wednesday</v>
      </c>
      <c r="C294" s="3">
        <v>625</v>
      </c>
      <c r="D294" s="5">
        <v>10.7317</v>
      </c>
      <c r="E294" s="4">
        <v>43.15</v>
      </c>
      <c r="F294" s="5">
        <v>3.8976600000000001</v>
      </c>
      <c r="G294" s="5">
        <v>15.393800000000001</v>
      </c>
    </row>
    <row r="295" spans="1:7">
      <c r="A295" s="1">
        <v>41312</v>
      </c>
      <c r="B295" s="2" t="str">
        <f t="shared" si="4"/>
        <v>Thursday</v>
      </c>
      <c r="C295" s="3">
        <v>598</v>
      </c>
      <c r="D295" s="5">
        <v>10.678900000000001</v>
      </c>
      <c r="E295" s="4">
        <v>57.56666666666667</v>
      </c>
      <c r="F295" s="5">
        <v>5.3902900000000002</v>
      </c>
      <c r="G295" s="5">
        <v>11.1311</v>
      </c>
    </row>
    <row r="296" spans="1:7">
      <c r="A296" s="1">
        <v>41355</v>
      </c>
      <c r="B296" s="2" t="str">
        <f t="shared" si="4"/>
        <v>Friday</v>
      </c>
      <c r="C296" s="3">
        <v>582</v>
      </c>
      <c r="D296" s="5">
        <v>10.623799999999999</v>
      </c>
      <c r="E296" s="4">
        <v>48.85</v>
      </c>
      <c r="F296" s="5">
        <v>4.5989699999999996</v>
      </c>
      <c r="G296" s="5">
        <v>13.0464</v>
      </c>
    </row>
    <row r="297" spans="1:7">
      <c r="A297" s="1">
        <v>41466</v>
      </c>
      <c r="B297" s="2" t="str">
        <f t="shared" si="4"/>
        <v>Thursday</v>
      </c>
      <c r="C297" s="3">
        <v>543</v>
      </c>
      <c r="D297" s="5">
        <v>10.5185</v>
      </c>
      <c r="E297" s="4">
        <v>78.900000000000006</v>
      </c>
      <c r="F297" s="5">
        <v>5.5277900000000004</v>
      </c>
      <c r="G297" s="5">
        <v>10.8543</v>
      </c>
    </row>
    <row r="298" spans="1:7">
      <c r="A298" s="1">
        <v>41470</v>
      </c>
      <c r="B298" s="2" t="str">
        <f t="shared" si="4"/>
        <v>Monday</v>
      </c>
      <c r="C298" s="3">
        <v>524</v>
      </c>
      <c r="D298" s="5">
        <v>10.481</v>
      </c>
      <c r="E298" s="4">
        <v>51.216666666666669</v>
      </c>
      <c r="F298" s="5">
        <v>4.7713200000000002</v>
      </c>
      <c r="G298" s="5">
        <v>12.575100000000001</v>
      </c>
    </row>
    <row r="299" spans="1:7">
      <c r="A299" s="1">
        <v>41099</v>
      </c>
      <c r="B299" s="2" t="str">
        <f t="shared" si="4"/>
        <v>Monday</v>
      </c>
      <c r="C299" s="3">
        <v>687</v>
      </c>
      <c r="D299" s="5">
        <v>10.441000000000001</v>
      </c>
      <c r="E299" s="4">
        <v>65.099999999999994</v>
      </c>
      <c r="F299" s="5">
        <v>6.2364300000000004</v>
      </c>
      <c r="G299" s="5">
        <v>9.6209000000000007</v>
      </c>
    </row>
    <row r="300" spans="1:7">
      <c r="A300" s="1">
        <v>41044</v>
      </c>
      <c r="B300" s="2" t="str">
        <f t="shared" si="4"/>
        <v>Tuesday</v>
      </c>
      <c r="C300" s="3">
        <v>698</v>
      </c>
      <c r="D300" s="5">
        <v>10.4152</v>
      </c>
      <c r="E300" s="4">
        <v>63.1</v>
      </c>
      <c r="F300" s="5">
        <v>6.0584899999999999</v>
      </c>
      <c r="G300" s="5">
        <v>9.9034499999999994</v>
      </c>
    </row>
    <row r="301" spans="1:7">
      <c r="A301" s="1">
        <v>41242</v>
      </c>
      <c r="B301" s="2" t="str">
        <f t="shared" si="4"/>
        <v>Thursday</v>
      </c>
      <c r="C301" s="3">
        <v>652</v>
      </c>
      <c r="D301" s="5">
        <v>10.319800000000001</v>
      </c>
      <c r="E301" s="4">
        <v>46.216666666666669</v>
      </c>
      <c r="F301" s="5">
        <v>4.4790099999999997</v>
      </c>
      <c r="G301" s="5">
        <v>13.395799999999999</v>
      </c>
    </row>
    <row r="302" spans="1:7">
      <c r="A302" s="1">
        <v>41089</v>
      </c>
      <c r="B302" s="2" t="str">
        <f t="shared" si="4"/>
        <v>Friday</v>
      </c>
      <c r="C302" s="3">
        <v>637</v>
      </c>
      <c r="D302" s="5">
        <v>10.2112</v>
      </c>
      <c r="E302" s="4">
        <v>60.833333333333336</v>
      </c>
      <c r="F302" s="5">
        <v>5.9576500000000001</v>
      </c>
      <c r="G302" s="5">
        <v>10.071099999999999</v>
      </c>
    </row>
    <row r="303" spans="1:7">
      <c r="A303" s="1">
        <v>41313</v>
      </c>
      <c r="B303" s="2" t="str">
        <f t="shared" si="4"/>
        <v>Friday</v>
      </c>
      <c r="C303" s="3">
        <v>589</v>
      </c>
      <c r="D303" s="5">
        <v>10.208</v>
      </c>
      <c r="E303" s="4">
        <v>40.383333333333333</v>
      </c>
      <c r="F303" s="5">
        <v>3.9563700000000002</v>
      </c>
      <c r="G303" s="5">
        <v>15.1654</v>
      </c>
    </row>
    <row r="304" spans="1:7">
      <c r="A304" s="1">
        <v>41454</v>
      </c>
      <c r="B304" s="2" t="str">
        <f t="shared" si="4"/>
        <v>Saturday</v>
      </c>
      <c r="C304" s="3">
        <v>570</v>
      </c>
      <c r="D304" s="5">
        <v>10.1785</v>
      </c>
      <c r="E304" s="4">
        <v>38.416666666666664</v>
      </c>
      <c r="F304" s="5">
        <v>3.7772399999999999</v>
      </c>
      <c r="G304" s="5">
        <v>15.884600000000001</v>
      </c>
    </row>
    <row r="305" spans="1:7">
      <c r="A305" s="1">
        <v>41426</v>
      </c>
      <c r="B305" s="2" t="str">
        <f t="shared" si="4"/>
        <v>Saturday</v>
      </c>
      <c r="C305" s="3">
        <v>519</v>
      </c>
      <c r="D305" s="5">
        <v>10.069100000000001</v>
      </c>
      <c r="E305" s="4">
        <v>64.2</v>
      </c>
      <c r="F305" s="5">
        <v>4.5060799999999999</v>
      </c>
      <c r="G305" s="5">
        <v>13.3154</v>
      </c>
    </row>
    <row r="306" spans="1:7">
      <c r="A306" s="1">
        <v>41299</v>
      </c>
      <c r="B306" s="2" t="str">
        <f t="shared" si="4"/>
        <v>Friday</v>
      </c>
      <c r="C306" s="3">
        <v>534</v>
      </c>
      <c r="D306" s="5">
        <v>10.0587</v>
      </c>
      <c r="E306" s="4">
        <v>48.6</v>
      </c>
      <c r="F306" s="5">
        <v>4.8330900000000003</v>
      </c>
      <c r="G306" s="5">
        <v>12.414400000000001</v>
      </c>
    </row>
    <row r="307" spans="1:7">
      <c r="A307" s="1">
        <v>41235</v>
      </c>
      <c r="B307" s="2" t="str">
        <f t="shared" si="4"/>
        <v>Thursday</v>
      </c>
      <c r="C307" s="3">
        <v>643</v>
      </c>
      <c r="D307" s="5">
        <v>10.0345</v>
      </c>
      <c r="E307" s="4">
        <v>47.716666666666669</v>
      </c>
      <c r="F307" s="5">
        <v>4.7561799999999996</v>
      </c>
      <c r="G307" s="5">
        <v>12.6152</v>
      </c>
    </row>
    <row r="308" spans="1:7">
      <c r="A308" s="1">
        <v>41172</v>
      </c>
      <c r="B308" s="2" t="str">
        <f t="shared" si="4"/>
        <v>Thursday</v>
      </c>
      <c r="C308" s="3">
        <v>547</v>
      </c>
      <c r="D308" s="5">
        <v>10.025700000000001</v>
      </c>
      <c r="E308" s="4">
        <v>75.099999999999994</v>
      </c>
      <c r="F308" s="5">
        <v>7.4916700000000001</v>
      </c>
      <c r="G308" s="5">
        <v>8.0089000000000006</v>
      </c>
    </row>
    <row r="309" spans="1:7">
      <c r="A309" s="1">
        <v>41047</v>
      </c>
      <c r="B309" s="2" t="str">
        <f t="shared" si="4"/>
        <v>Friday</v>
      </c>
      <c r="C309" s="3">
        <v>679</v>
      </c>
      <c r="D309" s="5">
        <v>9.9914299999999994</v>
      </c>
      <c r="E309" s="4">
        <v>61.466666666666669</v>
      </c>
      <c r="F309" s="5">
        <v>6.1525499999999997</v>
      </c>
      <c r="G309" s="5">
        <v>9.7520500000000006</v>
      </c>
    </row>
    <row r="310" spans="1:7">
      <c r="A310" s="1">
        <v>41037</v>
      </c>
      <c r="B310" s="2" t="str">
        <f t="shared" si="4"/>
        <v>Tuesday</v>
      </c>
      <c r="C310" s="3">
        <v>755</v>
      </c>
      <c r="D310" s="5">
        <v>9.8856099999999998</v>
      </c>
      <c r="E310" s="4">
        <v>68</v>
      </c>
      <c r="F310" s="5">
        <v>6.8795400000000004</v>
      </c>
      <c r="G310" s="5">
        <v>8.7215199999999999</v>
      </c>
    </row>
    <row r="311" spans="1:7">
      <c r="A311" s="1">
        <v>41337</v>
      </c>
      <c r="B311" s="2" t="str">
        <f t="shared" si="4"/>
        <v>Monday</v>
      </c>
      <c r="C311" s="3">
        <v>565</v>
      </c>
      <c r="D311" s="5">
        <v>9.8601299999999998</v>
      </c>
      <c r="E311" s="4">
        <v>38.383333333333333</v>
      </c>
      <c r="F311" s="5">
        <v>3.8930699999999998</v>
      </c>
      <c r="G311" s="5">
        <v>15.412000000000001</v>
      </c>
    </row>
    <row r="312" spans="1:7">
      <c r="A312" s="1">
        <v>41279</v>
      </c>
      <c r="B312" s="2" t="str">
        <f t="shared" si="4"/>
        <v>Saturday</v>
      </c>
      <c r="C312" s="3">
        <v>482</v>
      </c>
      <c r="D312" s="5">
        <v>9.8288399999999996</v>
      </c>
      <c r="E312" s="4">
        <v>55.166666666666664</v>
      </c>
      <c r="F312" s="5">
        <v>5.6133300000000004</v>
      </c>
      <c r="G312" s="5">
        <v>10.688800000000001</v>
      </c>
    </row>
    <row r="313" spans="1:7">
      <c r="A313" s="1">
        <v>41413</v>
      </c>
      <c r="B313" s="2" t="str">
        <f t="shared" si="4"/>
        <v>Sunday</v>
      </c>
      <c r="C313" s="3">
        <v>569</v>
      </c>
      <c r="D313" s="5">
        <v>9.8016299999999994</v>
      </c>
      <c r="E313" s="4">
        <v>42.81666666666667</v>
      </c>
      <c r="F313" s="5">
        <v>4.3675699999999997</v>
      </c>
      <c r="G313" s="5">
        <v>13.7376</v>
      </c>
    </row>
    <row r="314" spans="1:7">
      <c r="A314" s="1">
        <v>41290</v>
      </c>
      <c r="B314" s="2" t="str">
        <f t="shared" si="4"/>
        <v>Wednesday</v>
      </c>
      <c r="C314" s="3">
        <v>507</v>
      </c>
      <c r="D314" s="5">
        <v>9.7690999999999999</v>
      </c>
      <c r="E314" s="4">
        <v>42.633333333333333</v>
      </c>
      <c r="F314" s="5">
        <v>4.3648300000000004</v>
      </c>
      <c r="G314" s="5">
        <v>13.7462</v>
      </c>
    </row>
    <row r="315" spans="1:7">
      <c r="A315" s="1">
        <v>41296</v>
      </c>
      <c r="B315" s="2" t="str">
        <f t="shared" si="4"/>
        <v>Tuesday</v>
      </c>
      <c r="C315" s="3">
        <v>506</v>
      </c>
      <c r="D315" s="5">
        <v>9.6843900000000005</v>
      </c>
      <c r="E315" s="4">
        <v>40.799999999999997</v>
      </c>
      <c r="F315" s="5">
        <v>4.2132100000000001</v>
      </c>
      <c r="G315" s="5">
        <v>14.2409</v>
      </c>
    </row>
    <row r="316" spans="1:7">
      <c r="A316" s="1">
        <v>41246</v>
      </c>
      <c r="B316" s="2" t="str">
        <f t="shared" si="4"/>
        <v>Monday</v>
      </c>
      <c r="C316" s="3">
        <v>521</v>
      </c>
      <c r="D316" s="5">
        <v>9.6798699999999993</v>
      </c>
      <c r="E316" s="4">
        <v>46.083333333333336</v>
      </c>
      <c r="F316" s="5">
        <v>4.76234</v>
      </c>
      <c r="G316" s="5">
        <v>12.5989</v>
      </c>
    </row>
    <row r="317" spans="1:7">
      <c r="A317" s="1">
        <v>41210</v>
      </c>
      <c r="B317" s="2" t="str">
        <f t="shared" si="4"/>
        <v>Sunday</v>
      </c>
      <c r="C317" s="3">
        <v>555</v>
      </c>
      <c r="D317" s="5">
        <v>9.6639099999999996</v>
      </c>
      <c r="E317" s="4">
        <v>44.216666666666669</v>
      </c>
      <c r="F317" s="5">
        <v>4.5760300000000003</v>
      </c>
      <c r="G317" s="5">
        <v>13.111800000000001</v>
      </c>
    </row>
    <row r="318" spans="1:7">
      <c r="A318" s="1">
        <v>41154</v>
      </c>
      <c r="B318" s="2" t="str">
        <f t="shared" si="4"/>
        <v>Sunday</v>
      </c>
      <c r="C318" s="3">
        <v>553</v>
      </c>
      <c r="D318" s="5">
        <v>9.6382899999999996</v>
      </c>
      <c r="E318" s="4">
        <v>52.733333333333334</v>
      </c>
      <c r="F318" s="5">
        <v>5.4712699999999996</v>
      </c>
      <c r="G318" s="5">
        <v>10.9664</v>
      </c>
    </row>
    <row r="319" spans="1:7">
      <c r="A319" s="1">
        <v>41189</v>
      </c>
      <c r="B319" s="2" t="str">
        <f t="shared" si="4"/>
        <v>Sunday</v>
      </c>
      <c r="C319" s="3">
        <v>540</v>
      </c>
      <c r="D319" s="5">
        <v>9.6099499999999995</v>
      </c>
      <c r="E319" s="4">
        <v>53.15</v>
      </c>
      <c r="F319" s="5">
        <v>5.5309100000000004</v>
      </c>
      <c r="G319" s="5">
        <v>10.848100000000001</v>
      </c>
    </row>
    <row r="320" spans="1:7">
      <c r="A320" s="1">
        <v>41377</v>
      </c>
      <c r="B320" s="2" t="str">
        <f t="shared" si="4"/>
        <v>Saturday</v>
      </c>
      <c r="C320" s="3">
        <v>482</v>
      </c>
      <c r="D320" s="5">
        <v>9.5728200000000001</v>
      </c>
      <c r="E320" s="4">
        <v>62.45</v>
      </c>
      <c r="F320" s="5">
        <v>6.5114599999999996</v>
      </c>
      <c r="G320" s="5">
        <v>9.2145299999999999</v>
      </c>
    </row>
    <row r="321" spans="1:7">
      <c r="A321" s="1">
        <v>41326</v>
      </c>
      <c r="B321" s="2" t="str">
        <f t="shared" si="4"/>
        <v>Thursday</v>
      </c>
      <c r="C321" s="3">
        <v>513</v>
      </c>
      <c r="D321" s="5">
        <v>9.5224899999999995</v>
      </c>
      <c r="E321" s="4">
        <v>50.05</v>
      </c>
      <c r="F321" s="5">
        <v>5.25624</v>
      </c>
      <c r="G321" s="5">
        <v>11.414999999999999</v>
      </c>
    </row>
    <row r="322" spans="1:7">
      <c r="A322" s="1">
        <v>41304</v>
      </c>
      <c r="B322" s="2" t="str">
        <f t="shared" ref="B322:B385" si="5">TEXT(A322,"dddd")</f>
        <v>Wednesday</v>
      </c>
      <c r="C322" s="3">
        <v>477</v>
      </c>
      <c r="D322" s="5">
        <v>9.5214800000000004</v>
      </c>
      <c r="E322" s="4">
        <v>45.866666666666667</v>
      </c>
      <c r="F322" s="5">
        <v>4.8181399999999996</v>
      </c>
      <c r="G322" s="5">
        <v>12.4529</v>
      </c>
    </row>
    <row r="323" spans="1:7">
      <c r="A323" s="1">
        <v>41058</v>
      </c>
      <c r="B323" s="2" t="str">
        <f t="shared" si="5"/>
        <v>Tuesday</v>
      </c>
      <c r="C323" s="3">
        <v>317</v>
      </c>
      <c r="D323" s="5">
        <v>9.4397400000000005</v>
      </c>
      <c r="E323" s="4">
        <v>60.216666666666669</v>
      </c>
      <c r="F323" s="5">
        <v>6.37906</v>
      </c>
      <c r="G323" s="5">
        <v>9.40578</v>
      </c>
    </row>
    <row r="324" spans="1:7">
      <c r="A324" s="1">
        <v>41232</v>
      </c>
      <c r="B324" s="2" t="str">
        <f t="shared" si="5"/>
        <v>Monday</v>
      </c>
      <c r="C324" s="3">
        <v>565</v>
      </c>
      <c r="D324" s="5">
        <v>9.3899600000000003</v>
      </c>
      <c r="E324" s="4">
        <v>31.016666666666666</v>
      </c>
      <c r="F324" s="5">
        <v>3.30484</v>
      </c>
      <c r="G324" s="5">
        <v>18.155200000000001</v>
      </c>
    </row>
    <row r="325" spans="1:7">
      <c r="A325" s="1">
        <v>41286</v>
      </c>
      <c r="B325" s="2" t="str">
        <f t="shared" si="5"/>
        <v>Saturday</v>
      </c>
      <c r="C325" s="3">
        <v>470</v>
      </c>
      <c r="D325" s="5">
        <v>9.3800100000000004</v>
      </c>
      <c r="E325" s="4">
        <v>42.68333333333333</v>
      </c>
      <c r="F325" s="5">
        <v>4.5517200000000004</v>
      </c>
      <c r="G325" s="5">
        <v>13.181800000000001</v>
      </c>
    </row>
    <row r="326" spans="1:7">
      <c r="A326" s="1">
        <v>41439</v>
      </c>
      <c r="B326" s="2" t="str">
        <f t="shared" si="5"/>
        <v>Friday</v>
      </c>
      <c r="C326" s="3">
        <v>514</v>
      </c>
      <c r="D326" s="5">
        <v>9.3636800000000004</v>
      </c>
      <c r="E326" s="4">
        <v>39.616666666666667</v>
      </c>
      <c r="F326" s="5">
        <v>4.0831400000000002</v>
      </c>
      <c r="G326" s="5">
        <v>14.694599999999999</v>
      </c>
    </row>
    <row r="327" spans="1:7">
      <c r="A327" s="1">
        <v>41402</v>
      </c>
      <c r="B327" s="2" t="str">
        <f t="shared" si="5"/>
        <v>Wednesday</v>
      </c>
      <c r="C327" s="3">
        <v>529</v>
      </c>
      <c r="D327" s="5">
        <v>9.3480399999999992</v>
      </c>
      <c r="E327" s="4">
        <v>40.049999999999997</v>
      </c>
      <c r="F327" s="5">
        <v>4.2834300000000001</v>
      </c>
      <c r="G327" s="5">
        <v>14.0075</v>
      </c>
    </row>
    <row r="328" spans="1:7">
      <c r="A328" s="1">
        <v>41380</v>
      </c>
      <c r="B328" s="2" t="str">
        <f t="shared" si="5"/>
        <v>Tuesday</v>
      </c>
      <c r="C328" s="3">
        <v>488</v>
      </c>
      <c r="D328" s="5">
        <v>9.3425799999999999</v>
      </c>
      <c r="E328" s="4">
        <v>46.3</v>
      </c>
      <c r="F328" s="5">
        <v>4.95662</v>
      </c>
      <c r="G328" s="5">
        <v>12.105</v>
      </c>
    </row>
    <row r="329" spans="1:7">
      <c r="A329" s="1">
        <v>41039</v>
      </c>
      <c r="B329" s="2" t="str">
        <f t="shared" si="5"/>
        <v>Thursday</v>
      </c>
      <c r="C329" s="3">
        <v>664</v>
      </c>
      <c r="D329" s="5">
        <v>9.3259000000000007</v>
      </c>
      <c r="E329" s="4">
        <v>59.35</v>
      </c>
      <c r="F329" s="5">
        <v>6.3648699999999998</v>
      </c>
      <c r="G329" s="5">
        <v>9.4267400000000006</v>
      </c>
    </row>
    <row r="330" spans="1:7">
      <c r="A330" s="1">
        <v>41185</v>
      </c>
      <c r="B330" s="2" t="str">
        <f t="shared" si="5"/>
        <v>Wednesday</v>
      </c>
      <c r="C330" s="3">
        <v>502</v>
      </c>
      <c r="D330" s="5">
        <v>9.3232999999999997</v>
      </c>
      <c r="E330" s="4">
        <v>53.866666666666667</v>
      </c>
      <c r="F330" s="5">
        <v>5.7781700000000003</v>
      </c>
      <c r="G330" s="5">
        <v>10.383900000000001</v>
      </c>
    </row>
    <row r="331" spans="1:7">
      <c r="A331" s="1">
        <v>41249</v>
      </c>
      <c r="B331" s="2" t="str">
        <f t="shared" si="5"/>
        <v>Thursday</v>
      </c>
      <c r="C331" s="3">
        <v>621</v>
      </c>
      <c r="D331" s="5">
        <v>9.3229799999999994</v>
      </c>
      <c r="E331" s="4">
        <v>43.65</v>
      </c>
      <c r="F331" s="5">
        <v>4.6831100000000001</v>
      </c>
      <c r="G331" s="5">
        <v>12.811999999999999</v>
      </c>
    </row>
    <row r="332" spans="1:7">
      <c r="A332" s="1">
        <v>41307</v>
      </c>
      <c r="B332" s="2" t="str">
        <f t="shared" si="5"/>
        <v>Saturday</v>
      </c>
      <c r="C332" s="3">
        <v>467</v>
      </c>
      <c r="D332" s="5">
        <v>9.3192699999999995</v>
      </c>
      <c r="E332" s="4">
        <v>48.55</v>
      </c>
      <c r="F332" s="5">
        <v>5.2095700000000003</v>
      </c>
      <c r="G332" s="5">
        <v>11.517300000000001</v>
      </c>
    </row>
    <row r="333" spans="1:7">
      <c r="A333" s="1">
        <v>41092</v>
      </c>
      <c r="B333" s="2" t="str">
        <f t="shared" si="5"/>
        <v>Monday</v>
      </c>
      <c r="C333" s="3">
        <v>400</v>
      </c>
      <c r="D333" s="5">
        <v>9.2439400000000003</v>
      </c>
      <c r="E333" s="4">
        <v>38.166666666666664</v>
      </c>
      <c r="F333" s="5">
        <v>4.09429</v>
      </c>
      <c r="G333" s="5">
        <v>14.6546</v>
      </c>
    </row>
    <row r="334" spans="1:7">
      <c r="A334" s="1">
        <v>41251</v>
      </c>
      <c r="B334" s="2" t="str">
        <f t="shared" si="5"/>
        <v>Saturday</v>
      </c>
      <c r="C334" s="3">
        <v>329</v>
      </c>
      <c r="D334" s="5">
        <v>9.2077799999999996</v>
      </c>
      <c r="E334" s="4">
        <v>86.9</v>
      </c>
      <c r="F334" s="5">
        <v>9.4383099999999995</v>
      </c>
      <c r="G334" s="5">
        <v>6.3570700000000002</v>
      </c>
    </row>
    <row r="335" spans="1:7">
      <c r="A335" s="1">
        <v>41314</v>
      </c>
      <c r="B335" s="2" t="str">
        <f t="shared" si="5"/>
        <v>Saturday</v>
      </c>
      <c r="C335" s="3">
        <v>497</v>
      </c>
      <c r="D335" s="5">
        <v>9.1921099999999996</v>
      </c>
      <c r="E335" s="4">
        <v>41.05</v>
      </c>
      <c r="F335" s="5">
        <v>4.4664000000000001</v>
      </c>
      <c r="G335" s="5">
        <v>13.4336</v>
      </c>
    </row>
    <row r="336" spans="1:7">
      <c r="A336" s="1">
        <v>41498</v>
      </c>
      <c r="B336" s="2" t="str">
        <f t="shared" si="5"/>
        <v>Monday</v>
      </c>
      <c r="C336" s="3">
        <v>529</v>
      </c>
      <c r="D336" s="5">
        <v>9.1811399999999992</v>
      </c>
      <c r="E336" s="4">
        <v>44.93333333333333</v>
      </c>
      <c r="F336" s="5">
        <v>4.1069599999999999</v>
      </c>
      <c r="G336" s="5">
        <v>14.609400000000001</v>
      </c>
    </row>
    <row r="337" spans="1:7">
      <c r="A337" s="1">
        <v>41333</v>
      </c>
      <c r="B337" s="2" t="str">
        <f t="shared" si="5"/>
        <v>Thursday</v>
      </c>
      <c r="C337" s="3">
        <v>490</v>
      </c>
      <c r="D337" s="5">
        <v>9.1807499999999997</v>
      </c>
      <c r="E337" s="4">
        <v>43.166666666666664</v>
      </c>
      <c r="F337" s="5">
        <v>4.7015799999999999</v>
      </c>
      <c r="G337" s="5">
        <v>12.761699999999999</v>
      </c>
    </row>
    <row r="338" spans="1:7">
      <c r="A338" s="1">
        <v>41554</v>
      </c>
      <c r="B338" s="2" t="str">
        <f t="shared" si="5"/>
        <v>Monday</v>
      </c>
      <c r="C338" s="3">
        <v>538</v>
      </c>
      <c r="D338" s="5">
        <v>9.1685199999999991</v>
      </c>
      <c r="E338" s="4">
        <v>34</v>
      </c>
      <c r="F338" s="5">
        <v>3.66689</v>
      </c>
      <c r="G338" s="5">
        <v>16.3626</v>
      </c>
    </row>
    <row r="339" spans="1:7">
      <c r="A339" s="1">
        <v>41240</v>
      </c>
      <c r="B339" s="2" t="str">
        <f t="shared" si="5"/>
        <v>Tuesday</v>
      </c>
      <c r="C339" s="3">
        <v>688</v>
      </c>
      <c r="D339" s="5">
        <v>9.13002</v>
      </c>
      <c r="E339" s="4">
        <v>46.966666666666669</v>
      </c>
      <c r="F339" s="5">
        <v>5.1454399999999998</v>
      </c>
      <c r="G339" s="5">
        <v>11.6608</v>
      </c>
    </row>
    <row r="340" spans="1:7">
      <c r="A340" s="1">
        <v>41316</v>
      </c>
      <c r="B340" s="2" t="str">
        <f t="shared" si="5"/>
        <v>Monday</v>
      </c>
      <c r="C340" s="3">
        <v>518</v>
      </c>
      <c r="D340" s="5">
        <v>9.12087</v>
      </c>
      <c r="E340" s="4">
        <v>41.583333333333336</v>
      </c>
      <c r="F340" s="5">
        <v>4.55877</v>
      </c>
      <c r="G340" s="5">
        <v>13.1614</v>
      </c>
    </row>
    <row r="341" spans="1:7">
      <c r="A341" s="1">
        <v>41459</v>
      </c>
      <c r="B341" s="2" t="str">
        <f t="shared" si="5"/>
        <v>Thursday</v>
      </c>
      <c r="C341" s="3">
        <v>489</v>
      </c>
      <c r="D341" s="5">
        <v>9.0928299999999993</v>
      </c>
      <c r="E341" s="4">
        <v>33.733333333333334</v>
      </c>
      <c r="F341" s="5">
        <v>3.7095699999999998</v>
      </c>
      <c r="G341" s="5">
        <v>16.174399999999999</v>
      </c>
    </row>
    <row r="342" spans="1:7">
      <c r="A342" s="1">
        <v>41319</v>
      </c>
      <c r="B342" s="2" t="str">
        <f t="shared" si="5"/>
        <v>Thursday</v>
      </c>
      <c r="C342" s="3">
        <v>544</v>
      </c>
      <c r="D342" s="5">
        <v>9.0622500000000006</v>
      </c>
      <c r="E342" s="4">
        <v>39.033333333333331</v>
      </c>
      <c r="F342" s="5">
        <v>4.3063799999999999</v>
      </c>
      <c r="G342" s="5">
        <v>13.9328</v>
      </c>
    </row>
    <row r="343" spans="1:7">
      <c r="A343" s="1">
        <v>41362</v>
      </c>
      <c r="B343" s="2" t="str">
        <f t="shared" si="5"/>
        <v>Friday</v>
      </c>
      <c r="C343" s="3">
        <v>486</v>
      </c>
      <c r="D343" s="5">
        <v>9.0480999999999998</v>
      </c>
      <c r="E343" s="4">
        <v>38.549999999999997</v>
      </c>
      <c r="F343" s="5">
        <v>4.2600499999999997</v>
      </c>
      <c r="G343" s="5">
        <v>14.084300000000001</v>
      </c>
    </row>
    <row r="344" spans="1:7">
      <c r="A344" s="1">
        <v>41381</v>
      </c>
      <c r="B344" s="2" t="str">
        <f t="shared" si="5"/>
        <v>Wednesday</v>
      </c>
      <c r="C344" s="3">
        <v>521</v>
      </c>
      <c r="D344" s="5">
        <v>8.9918300000000002</v>
      </c>
      <c r="E344" s="4">
        <v>45.916666666666664</v>
      </c>
      <c r="F344" s="5">
        <v>5.1071499999999999</v>
      </c>
      <c r="G344" s="5">
        <v>11.748200000000001</v>
      </c>
    </row>
    <row r="345" spans="1:7">
      <c r="A345" s="1">
        <v>41052</v>
      </c>
      <c r="B345" s="2" t="str">
        <f t="shared" si="5"/>
        <v>Wednesday</v>
      </c>
      <c r="C345" s="3">
        <v>533</v>
      </c>
      <c r="D345" s="5">
        <v>8.9653600000000004</v>
      </c>
      <c r="E345" s="4">
        <v>48.216666666666669</v>
      </c>
      <c r="F345" s="5">
        <v>5.3791399999999996</v>
      </c>
      <c r="G345" s="5">
        <v>11.154199999999999</v>
      </c>
    </row>
    <row r="346" spans="1:7">
      <c r="A346" s="1">
        <v>41175</v>
      </c>
      <c r="B346" s="2" t="str">
        <f t="shared" si="5"/>
        <v>Sunday</v>
      </c>
      <c r="C346" s="3">
        <v>578</v>
      </c>
      <c r="D346" s="5">
        <v>8.9316300000000002</v>
      </c>
      <c r="E346" s="4">
        <v>45.083333333333336</v>
      </c>
      <c r="F346" s="5">
        <v>5.0487200000000003</v>
      </c>
      <c r="G346" s="5">
        <v>11.8842</v>
      </c>
    </row>
    <row r="347" spans="1:7">
      <c r="A347" s="1">
        <v>41255</v>
      </c>
      <c r="B347" s="2" t="str">
        <f t="shared" si="5"/>
        <v>Wednesday</v>
      </c>
      <c r="C347" s="3">
        <v>457</v>
      </c>
      <c r="D347" s="5">
        <v>8.9224499999999995</v>
      </c>
      <c r="E347" s="4">
        <v>42.516666666666666</v>
      </c>
      <c r="F347" s="5">
        <v>4.76661</v>
      </c>
      <c r="G347" s="5">
        <v>12.5876</v>
      </c>
    </row>
    <row r="348" spans="1:7">
      <c r="A348" s="1">
        <v>41190</v>
      </c>
      <c r="B348" s="2" t="str">
        <f t="shared" si="5"/>
        <v>Monday</v>
      </c>
      <c r="C348" s="3">
        <v>456</v>
      </c>
      <c r="D348" s="5">
        <v>8.9202200000000005</v>
      </c>
      <c r="E348" s="4">
        <v>43.083333333333336</v>
      </c>
      <c r="F348" s="5">
        <v>4.8306399999999998</v>
      </c>
      <c r="G348" s="5">
        <v>12.4207</v>
      </c>
    </row>
    <row r="349" spans="1:7">
      <c r="A349" s="1">
        <v>41106</v>
      </c>
      <c r="B349" s="2" t="str">
        <f t="shared" si="5"/>
        <v>Monday</v>
      </c>
      <c r="C349" s="3">
        <v>662</v>
      </c>
      <c r="D349" s="5">
        <v>8.7058700000000009</v>
      </c>
      <c r="E349" s="4">
        <v>63.15</v>
      </c>
      <c r="F349" s="5">
        <v>7.2542299999999997</v>
      </c>
      <c r="G349" s="5">
        <v>8.2710299999999997</v>
      </c>
    </row>
    <row r="350" spans="1:7">
      <c r="A350" s="1">
        <v>41091</v>
      </c>
      <c r="B350" s="2" t="str">
        <f t="shared" si="5"/>
        <v>Sunday</v>
      </c>
      <c r="C350" s="3">
        <v>376</v>
      </c>
      <c r="D350" s="5">
        <v>8.7007600000000007</v>
      </c>
      <c r="E350" s="4">
        <v>36.5</v>
      </c>
      <c r="F350" s="5">
        <v>4.19536</v>
      </c>
      <c r="G350" s="5">
        <v>14.301500000000001</v>
      </c>
    </row>
    <row r="351" spans="1:7">
      <c r="A351" s="1">
        <v>41095</v>
      </c>
      <c r="B351" s="2" t="str">
        <f t="shared" si="5"/>
        <v>Thursday</v>
      </c>
      <c r="C351" s="3">
        <v>376</v>
      </c>
      <c r="D351" s="5">
        <v>8.6999999999999993</v>
      </c>
      <c r="E351" s="4">
        <v>36.5</v>
      </c>
      <c r="F351" s="5">
        <v>4.1954000000000002</v>
      </c>
      <c r="G351" s="5">
        <v>14.301399999999999</v>
      </c>
    </row>
    <row r="352" spans="1:7">
      <c r="A352" s="1">
        <v>41343</v>
      </c>
      <c r="B352" s="2" t="str">
        <f t="shared" si="5"/>
        <v>Sunday</v>
      </c>
      <c r="C352" s="3">
        <v>496</v>
      </c>
      <c r="D352" s="5">
        <v>8.6255600000000001</v>
      </c>
      <c r="E352" s="4">
        <v>36.466666666666669</v>
      </c>
      <c r="F352" s="5">
        <v>4.2267799999999998</v>
      </c>
      <c r="G352" s="5">
        <v>14.1952</v>
      </c>
    </row>
    <row r="353" spans="1:7">
      <c r="A353" s="1">
        <v>41315</v>
      </c>
      <c r="B353" s="2" t="str">
        <f t="shared" si="5"/>
        <v>Sunday</v>
      </c>
      <c r="C353" s="3">
        <v>460</v>
      </c>
      <c r="D353" s="5">
        <v>8.6123499999999993</v>
      </c>
      <c r="E353" s="4">
        <v>46.85</v>
      </c>
      <c r="F353" s="5">
        <v>5.4394400000000003</v>
      </c>
      <c r="G353" s="5">
        <v>11.0305</v>
      </c>
    </row>
    <row r="354" spans="1:7">
      <c r="A354" s="1">
        <v>41187</v>
      </c>
      <c r="B354" s="2" t="str">
        <f t="shared" si="5"/>
        <v>Friday</v>
      </c>
      <c r="C354" s="3">
        <v>489</v>
      </c>
      <c r="D354" s="5">
        <v>8.5748200000000008</v>
      </c>
      <c r="E354" s="4">
        <v>64.183333333333337</v>
      </c>
      <c r="F354" s="5">
        <v>7.4857500000000003</v>
      </c>
      <c r="G354" s="5">
        <v>8.0152300000000007</v>
      </c>
    </row>
    <row r="355" spans="1:7">
      <c r="A355" s="1">
        <v>41475</v>
      </c>
      <c r="B355" s="2" t="str">
        <f t="shared" si="5"/>
        <v>Saturday</v>
      </c>
      <c r="C355" s="3">
        <v>548</v>
      </c>
      <c r="D355" s="5">
        <v>8.5653299999999994</v>
      </c>
      <c r="E355" s="4">
        <v>40.616666666666667</v>
      </c>
      <c r="F355" s="5">
        <v>4.2969799999999996</v>
      </c>
      <c r="G355" s="5">
        <v>13.9633</v>
      </c>
    </row>
    <row r="356" spans="1:7">
      <c r="A356" s="1">
        <v>41368</v>
      </c>
      <c r="B356" s="2" t="str">
        <f t="shared" si="5"/>
        <v>Thursday</v>
      </c>
      <c r="C356" s="3">
        <v>268</v>
      </c>
      <c r="D356" s="5">
        <v>8.5602999999999998</v>
      </c>
      <c r="E356" s="4">
        <v>75.733333333333334</v>
      </c>
      <c r="F356" s="5">
        <v>8.8481199999999998</v>
      </c>
      <c r="G356" s="5">
        <v>6.7811000000000003</v>
      </c>
    </row>
    <row r="357" spans="1:7">
      <c r="A357" s="1">
        <v>41083</v>
      </c>
      <c r="B357" s="2" t="str">
        <f t="shared" si="5"/>
        <v>Saturday</v>
      </c>
      <c r="C357" s="3">
        <v>375</v>
      </c>
      <c r="D357" s="5">
        <v>8.56</v>
      </c>
      <c r="E357" s="4">
        <v>36.4</v>
      </c>
      <c r="F357" s="5">
        <v>4.2523499999999999</v>
      </c>
      <c r="G357" s="5">
        <v>14.1098</v>
      </c>
    </row>
    <row r="358" spans="1:7">
      <c r="A358" s="1">
        <v>41484</v>
      </c>
      <c r="B358" s="2" t="str">
        <f t="shared" si="5"/>
        <v>Monday</v>
      </c>
      <c r="C358" s="3">
        <v>448</v>
      </c>
      <c r="D358" s="5">
        <v>8.4337400000000002</v>
      </c>
      <c r="E358" s="4">
        <v>42.016666666666666</v>
      </c>
      <c r="F358" s="5">
        <v>4.22166</v>
      </c>
      <c r="G358" s="5">
        <v>14.212400000000001</v>
      </c>
    </row>
    <row r="359" spans="1:7">
      <c r="A359" s="1">
        <v>41536</v>
      </c>
      <c r="B359" s="2" t="str">
        <f t="shared" si="5"/>
        <v>Thursday</v>
      </c>
      <c r="C359" s="3">
        <v>656</v>
      </c>
      <c r="D359" s="5">
        <v>8.41601</v>
      </c>
      <c r="E359" s="4">
        <v>34.583333333333336</v>
      </c>
      <c r="F359" s="5">
        <v>3.78755</v>
      </c>
      <c r="G359" s="5">
        <v>15.8414</v>
      </c>
    </row>
    <row r="360" spans="1:7">
      <c r="A360" s="1">
        <v>41495</v>
      </c>
      <c r="B360" s="2" t="str">
        <f t="shared" si="5"/>
        <v>Friday</v>
      </c>
      <c r="C360" s="3">
        <v>417</v>
      </c>
      <c r="D360" s="5">
        <v>8.3988600000000009</v>
      </c>
      <c r="E360" s="4">
        <v>38.266666666666666</v>
      </c>
      <c r="F360" s="5">
        <v>4.3764799999999999</v>
      </c>
      <c r="G360" s="5">
        <v>13.7097</v>
      </c>
    </row>
    <row r="361" spans="1:7">
      <c r="A361" s="1">
        <v>41323</v>
      </c>
      <c r="B361" s="2" t="str">
        <f t="shared" si="5"/>
        <v>Monday</v>
      </c>
      <c r="C361" s="3">
        <v>447</v>
      </c>
      <c r="D361" s="5">
        <v>8.2681000000000004</v>
      </c>
      <c r="E361" s="4">
        <v>33.583333333333336</v>
      </c>
      <c r="F361" s="5">
        <v>4.0613099999999998</v>
      </c>
      <c r="G361" s="5">
        <v>14.7736</v>
      </c>
    </row>
    <row r="362" spans="1:7">
      <c r="A362" s="1">
        <v>41250</v>
      </c>
      <c r="B362" s="2" t="str">
        <f t="shared" si="5"/>
        <v>Friday</v>
      </c>
      <c r="C362" s="3">
        <v>464</v>
      </c>
      <c r="D362" s="5">
        <v>8.25</v>
      </c>
      <c r="E362" s="4">
        <v>37.75</v>
      </c>
      <c r="F362" s="5">
        <v>4.5742799999999999</v>
      </c>
      <c r="G362" s="5">
        <v>13.1168</v>
      </c>
    </row>
    <row r="363" spans="1:7">
      <c r="A363" s="1">
        <v>41157</v>
      </c>
      <c r="B363" s="2" t="str">
        <f t="shared" si="5"/>
        <v>Wednesday</v>
      </c>
      <c r="C363" s="3">
        <v>1039</v>
      </c>
      <c r="D363" s="5">
        <v>8.2305899999999994</v>
      </c>
      <c r="E363" s="4">
        <v>46.81666666666667</v>
      </c>
      <c r="F363" s="5">
        <v>5.6893200000000004</v>
      </c>
      <c r="G363" s="5">
        <v>10.546099999999999</v>
      </c>
    </row>
    <row r="364" spans="1:7">
      <c r="A364" s="1">
        <v>41548</v>
      </c>
      <c r="B364" s="2" t="str">
        <f t="shared" si="5"/>
        <v>Tuesday</v>
      </c>
      <c r="C364" s="3">
        <v>471</v>
      </c>
      <c r="D364" s="5">
        <v>8.1968300000000003</v>
      </c>
      <c r="E364" s="4">
        <v>27.2</v>
      </c>
      <c r="F364" s="5">
        <v>3.3217400000000001</v>
      </c>
      <c r="G364" s="5">
        <v>18.062799999999999</v>
      </c>
    </row>
    <row r="365" spans="1:7">
      <c r="A365" s="1">
        <v>41405</v>
      </c>
      <c r="B365" s="2" t="str">
        <f t="shared" si="5"/>
        <v>Saturday</v>
      </c>
      <c r="C365" s="3">
        <v>452</v>
      </c>
      <c r="D365" s="5">
        <v>8.1455199999999994</v>
      </c>
      <c r="E365" s="4">
        <v>32.06666666666667</v>
      </c>
      <c r="F365" s="5">
        <v>3.9367000000000001</v>
      </c>
      <c r="G365" s="5">
        <v>15.241199999999999</v>
      </c>
    </row>
    <row r="366" spans="1:7">
      <c r="A366" s="1">
        <v>41036</v>
      </c>
      <c r="B366" s="2" t="str">
        <f t="shared" si="5"/>
        <v>Monday</v>
      </c>
      <c r="C366" s="3">
        <v>836</v>
      </c>
      <c r="D366" s="5">
        <v>8.0757899999999996</v>
      </c>
      <c r="E366" s="4">
        <v>75.333333333333329</v>
      </c>
      <c r="F366" s="5">
        <v>9.3283400000000007</v>
      </c>
      <c r="G366" s="5">
        <v>6.43201</v>
      </c>
    </row>
    <row r="367" spans="1:7">
      <c r="A367" s="1">
        <v>41059</v>
      </c>
      <c r="B367" s="2" t="str">
        <f t="shared" si="5"/>
        <v>Wednesday</v>
      </c>
      <c r="C367" s="3">
        <v>372</v>
      </c>
      <c r="D367" s="5">
        <v>8.0732099999999996</v>
      </c>
      <c r="E367" s="4">
        <v>40.416666666666664</v>
      </c>
      <c r="F367" s="5">
        <v>5.0062699999999998</v>
      </c>
      <c r="G367" s="5">
        <v>11.984999999999999</v>
      </c>
    </row>
    <row r="368" spans="1:7">
      <c r="A368" s="1">
        <v>41314</v>
      </c>
      <c r="B368" s="2" t="str">
        <f t="shared" si="5"/>
        <v>Saturday</v>
      </c>
      <c r="C368" s="3">
        <v>470</v>
      </c>
      <c r="D368" s="5">
        <v>8.0322800000000001</v>
      </c>
      <c r="E368" s="4">
        <v>33.233333333333334</v>
      </c>
      <c r="F368" s="5">
        <v>4.13666</v>
      </c>
      <c r="G368" s="5">
        <v>14.5044</v>
      </c>
    </row>
    <row r="369" spans="1:7">
      <c r="A369" s="1">
        <v>41436</v>
      </c>
      <c r="B369" s="2" t="str">
        <f t="shared" si="5"/>
        <v>Tuesday</v>
      </c>
      <c r="C369" s="3">
        <v>439</v>
      </c>
      <c r="D369" s="5">
        <v>8.0200200000000006</v>
      </c>
      <c r="E369" s="4">
        <v>31.15</v>
      </c>
      <c r="F369" s="5">
        <v>3.8418299999999999</v>
      </c>
      <c r="G369" s="5">
        <v>15.617599999999999</v>
      </c>
    </row>
    <row r="370" spans="1:7">
      <c r="A370" s="1">
        <v>41559</v>
      </c>
      <c r="B370" s="2" t="str">
        <f t="shared" si="5"/>
        <v>Saturday</v>
      </c>
      <c r="C370" s="3">
        <v>452</v>
      </c>
      <c r="D370" s="5">
        <v>7.9985400000000002</v>
      </c>
      <c r="E370" s="4">
        <v>31.816666666666666</v>
      </c>
      <c r="F370" s="5">
        <v>3.8778899999999998</v>
      </c>
      <c r="G370" s="5">
        <v>15.472300000000001</v>
      </c>
    </row>
    <row r="371" spans="1:7">
      <c r="A371" s="1">
        <v>41342</v>
      </c>
      <c r="B371" s="2" t="str">
        <f t="shared" si="5"/>
        <v>Saturday</v>
      </c>
      <c r="C371" s="3">
        <v>453</v>
      </c>
      <c r="D371" s="5">
        <v>7.8927500000000004</v>
      </c>
      <c r="E371" s="4">
        <v>73.483333333333334</v>
      </c>
      <c r="F371" s="5">
        <v>9.3107600000000001</v>
      </c>
      <c r="G371" s="5">
        <v>6.4441600000000001</v>
      </c>
    </row>
    <row r="372" spans="1:7">
      <c r="A372" s="1">
        <v>41206</v>
      </c>
      <c r="B372" s="2" t="str">
        <f t="shared" si="5"/>
        <v>Wednesday</v>
      </c>
      <c r="C372" s="3">
        <v>420</v>
      </c>
      <c r="D372" s="5">
        <v>7.8826000000000001</v>
      </c>
      <c r="E372" s="4">
        <v>53.75</v>
      </c>
      <c r="F372" s="5">
        <v>6.8202999999999996</v>
      </c>
      <c r="G372" s="5">
        <v>8.7972699999999993</v>
      </c>
    </row>
    <row r="373" spans="1:7">
      <c r="A373" s="1">
        <v>41340</v>
      </c>
      <c r="B373" s="2" t="str">
        <f t="shared" si="5"/>
        <v>Thursday</v>
      </c>
      <c r="C373" s="3">
        <v>447</v>
      </c>
      <c r="D373" s="5">
        <v>7.7846700000000002</v>
      </c>
      <c r="E373" s="4">
        <v>31.233333333333334</v>
      </c>
      <c r="F373" s="5">
        <v>4.0125200000000003</v>
      </c>
      <c r="G373" s="5">
        <v>14.953200000000001</v>
      </c>
    </row>
    <row r="374" spans="1:7">
      <c r="A374" s="1">
        <v>41071</v>
      </c>
      <c r="B374" s="2" t="str">
        <f t="shared" si="5"/>
        <v>Monday</v>
      </c>
      <c r="C374" s="3">
        <v>380</v>
      </c>
      <c r="D374" s="5">
        <v>7.7603</v>
      </c>
      <c r="E374" s="4">
        <v>36.299999999999997</v>
      </c>
      <c r="F374" s="5">
        <v>4.6786700000000003</v>
      </c>
      <c r="G374" s="5">
        <v>12.8241</v>
      </c>
    </row>
    <row r="375" spans="1:7">
      <c r="A375" s="1">
        <v>41096</v>
      </c>
      <c r="B375" s="2" t="str">
        <f t="shared" si="5"/>
        <v>Friday</v>
      </c>
      <c r="C375" s="3">
        <v>727</v>
      </c>
      <c r="D375" s="5">
        <v>7.70174</v>
      </c>
      <c r="E375" s="4">
        <v>69.900000000000006</v>
      </c>
      <c r="F375" s="5">
        <v>9.0771800000000002</v>
      </c>
      <c r="G375" s="5">
        <v>6.6099800000000002</v>
      </c>
    </row>
    <row r="376" spans="1:7">
      <c r="A376" s="1">
        <v>41036</v>
      </c>
      <c r="B376" s="2" t="str">
        <f t="shared" si="5"/>
        <v>Monday</v>
      </c>
      <c r="C376" s="3">
        <v>395</v>
      </c>
      <c r="D376" s="5">
        <v>7.4650999999999996</v>
      </c>
      <c r="E376" s="4">
        <v>36.233333333333334</v>
      </c>
      <c r="F376" s="5">
        <v>4.8545400000000001</v>
      </c>
      <c r="G376" s="5">
        <v>12.3596</v>
      </c>
    </row>
    <row r="377" spans="1:7">
      <c r="A377" s="1">
        <v>41462</v>
      </c>
      <c r="B377" s="2" t="str">
        <f t="shared" si="5"/>
        <v>Sunday</v>
      </c>
      <c r="C377" s="3">
        <v>419</v>
      </c>
      <c r="D377" s="5">
        <v>7.3786699999999996</v>
      </c>
      <c r="E377" s="4">
        <v>29.75</v>
      </c>
      <c r="F377" s="5">
        <v>3.8323800000000001</v>
      </c>
      <c r="G377" s="5">
        <v>15.6561</v>
      </c>
    </row>
    <row r="378" spans="1:7">
      <c r="A378" s="1">
        <v>41329</v>
      </c>
      <c r="B378" s="2" t="str">
        <f t="shared" si="5"/>
        <v>Sunday</v>
      </c>
      <c r="C378" s="3">
        <v>405</v>
      </c>
      <c r="D378" s="5">
        <v>7.3335900000000001</v>
      </c>
      <c r="E378" s="4">
        <v>31.583333333333332</v>
      </c>
      <c r="F378" s="5">
        <v>4.30687</v>
      </c>
      <c r="G378" s="5">
        <v>13.9312</v>
      </c>
    </row>
    <row r="379" spans="1:7">
      <c r="A379" s="1">
        <v>41085</v>
      </c>
      <c r="B379" s="2" t="str">
        <f t="shared" si="5"/>
        <v>Monday</v>
      </c>
      <c r="C379" s="3">
        <v>442</v>
      </c>
      <c r="D379" s="5">
        <v>7.3147000000000002</v>
      </c>
      <c r="E379" s="4">
        <v>42.133333333333333</v>
      </c>
      <c r="F379" s="5">
        <v>5.76037</v>
      </c>
      <c r="G379" s="5">
        <v>10.416</v>
      </c>
    </row>
    <row r="380" spans="1:7">
      <c r="A380" s="1">
        <v>41511</v>
      </c>
      <c r="B380" s="2" t="str">
        <f t="shared" si="5"/>
        <v>Sunday</v>
      </c>
      <c r="C380" s="3">
        <v>371</v>
      </c>
      <c r="D380" s="5">
        <v>7.2482199999999999</v>
      </c>
      <c r="E380" s="4">
        <v>38.033333333333331</v>
      </c>
      <c r="F380" s="5">
        <v>5.1170299999999997</v>
      </c>
      <c r="G380" s="5">
        <v>11.7255</v>
      </c>
    </row>
    <row r="381" spans="1:7">
      <c r="A381" s="1">
        <v>41301</v>
      </c>
      <c r="B381" s="2" t="str">
        <f t="shared" si="5"/>
        <v>Sunday</v>
      </c>
      <c r="C381" s="3">
        <v>363</v>
      </c>
      <c r="D381" s="5">
        <v>7.1333299999999999</v>
      </c>
      <c r="E381" s="4">
        <v>33.666666666666664</v>
      </c>
      <c r="F381" s="5">
        <v>4.7213799999999999</v>
      </c>
      <c r="G381" s="5">
        <v>12.7081</v>
      </c>
    </row>
    <row r="382" spans="1:7">
      <c r="A382" s="1">
        <v>41079</v>
      </c>
      <c r="B382" s="2" t="str">
        <f t="shared" si="5"/>
        <v>Tuesday</v>
      </c>
      <c r="C382" s="3">
        <v>443</v>
      </c>
      <c r="D382" s="5">
        <v>7.12866</v>
      </c>
      <c r="E382" s="4">
        <v>42.283333333333331</v>
      </c>
      <c r="F382" s="5">
        <v>5.9334300000000004</v>
      </c>
      <c r="G382" s="5">
        <v>10.1122</v>
      </c>
    </row>
    <row r="383" spans="1:7">
      <c r="A383" s="1">
        <v>41145</v>
      </c>
      <c r="B383" s="2" t="str">
        <f t="shared" si="5"/>
        <v>Friday</v>
      </c>
      <c r="C383" s="3">
        <v>342</v>
      </c>
      <c r="D383" s="5">
        <v>7.04399</v>
      </c>
      <c r="E383" s="4">
        <v>35.216666666666669</v>
      </c>
      <c r="F383" s="5">
        <v>5.0016699999999998</v>
      </c>
      <c r="G383" s="5">
        <v>11.996</v>
      </c>
    </row>
    <row r="384" spans="1:7">
      <c r="A384" s="1">
        <v>41400</v>
      </c>
      <c r="B384" s="2" t="str">
        <f t="shared" si="5"/>
        <v>Monday</v>
      </c>
      <c r="C384" s="3">
        <v>376</v>
      </c>
      <c r="D384" s="5">
        <v>7.0026599999999997</v>
      </c>
      <c r="E384" s="4">
        <v>31.866666666666667</v>
      </c>
      <c r="F384" s="5">
        <v>4.5506500000000001</v>
      </c>
      <c r="G384" s="5">
        <v>13.184900000000001</v>
      </c>
    </row>
    <row r="385" spans="1:7">
      <c r="A385" s="1">
        <v>41079</v>
      </c>
      <c r="B385" s="2" t="str">
        <f t="shared" si="5"/>
        <v>Tuesday</v>
      </c>
      <c r="C385" s="3">
        <v>300</v>
      </c>
      <c r="D385" s="5">
        <v>7</v>
      </c>
      <c r="E385" s="4">
        <v>30</v>
      </c>
      <c r="F385" s="5">
        <v>4.2857099999999999</v>
      </c>
      <c r="G385" s="5">
        <v>14</v>
      </c>
    </row>
    <row r="386" spans="1:7">
      <c r="A386" s="1">
        <v>41476</v>
      </c>
      <c r="B386" s="2" t="str">
        <f t="shared" ref="B386:B449" si="6">TEXT(A386,"dddd")</f>
        <v>Sunday</v>
      </c>
      <c r="C386" s="3">
        <v>409</v>
      </c>
      <c r="D386" s="5">
        <v>6.9809400000000004</v>
      </c>
      <c r="E386" s="4">
        <v>31.616666666666667</v>
      </c>
      <c r="F386" s="5">
        <v>4.2967300000000002</v>
      </c>
      <c r="G386" s="5">
        <v>13.9641</v>
      </c>
    </row>
    <row r="387" spans="1:7">
      <c r="A387" s="1">
        <v>41468</v>
      </c>
      <c r="B387" s="2" t="str">
        <f t="shared" si="6"/>
        <v>Saturday</v>
      </c>
      <c r="C387" s="3">
        <v>481</v>
      </c>
      <c r="D387" s="5">
        <v>6.9493499999999999</v>
      </c>
      <c r="E387" s="4">
        <v>28.766666666666666</v>
      </c>
      <c r="F387" s="5">
        <v>4.0854400000000002</v>
      </c>
      <c r="G387" s="5">
        <v>14.686299999999999</v>
      </c>
    </row>
    <row r="388" spans="1:7">
      <c r="A388" s="1">
        <v>41427</v>
      </c>
      <c r="B388" s="2" t="str">
        <f t="shared" si="6"/>
        <v>Sunday</v>
      </c>
      <c r="C388" s="3">
        <v>437</v>
      </c>
      <c r="D388" s="5">
        <v>6.9480700000000004</v>
      </c>
      <c r="E388" s="4">
        <v>29.083333333333332</v>
      </c>
      <c r="F388" s="5">
        <v>3.9013399999999998</v>
      </c>
      <c r="G388" s="5">
        <v>15.379300000000001</v>
      </c>
    </row>
    <row r="389" spans="1:7">
      <c r="A389" s="1">
        <v>41097</v>
      </c>
      <c r="B389" s="2" t="str">
        <f t="shared" si="6"/>
        <v>Saturday</v>
      </c>
      <c r="C389" s="3">
        <v>438</v>
      </c>
      <c r="D389" s="5">
        <v>6.8702300000000003</v>
      </c>
      <c r="E389" s="4">
        <v>41.8</v>
      </c>
      <c r="F389" s="5">
        <v>6.0854900000000001</v>
      </c>
      <c r="G389" s="5">
        <v>9.8595199999999998</v>
      </c>
    </row>
    <row r="390" spans="1:7">
      <c r="A390" s="1">
        <v>41493</v>
      </c>
      <c r="B390" s="2" t="str">
        <f t="shared" si="6"/>
        <v>Wednesday</v>
      </c>
      <c r="C390" s="3">
        <v>342</v>
      </c>
      <c r="D390" s="5">
        <v>6.86829</v>
      </c>
      <c r="E390" s="4">
        <v>36.366666666666667</v>
      </c>
      <c r="F390" s="5">
        <v>5.0136900000000004</v>
      </c>
      <c r="G390" s="5">
        <v>11.9672</v>
      </c>
    </row>
    <row r="391" spans="1:7">
      <c r="A391" s="1">
        <v>41297</v>
      </c>
      <c r="B391" s="2" t="str">
        <f t="shared" si="6"/>
        <v>Wednesday</v>
      </c>
      <c r="C391" s="3">
        <v>340</v>
      </c>
      <c r="D391" s="5">
        <v>6.8646500000000001</v>
      </c>
      <c r="E391" s="4">
        <v>31.933333333333334</v>
      </c>
      <c r="F391" s="5">
        <v>4.6535799999999998</v>
      </c>
      <c r="G391" s="5">
        <v>12.8933</v>
      </c>
    </row>
    <row r="392" spans="1:7">
      <c r="A392" s="1">
        <v>41272</v>
      </c>
      <c r="B392" s="2" t="str">
        <f t="shared" si="6"/>
        <v>Saturday</v>
      </c>
      <c r="C392" s="3">
        <v>372</v>
      </c>
      <c r="D392" s="5">
        <v>6.7619400000000001</v>
      </c>
      <c r="E392" s="4">
        <v>32</v>
      </c>
      <c r="F392" s="5">
        <v>4.7329100000000004</v>
      </c>
      <c r="G392" s="5">
        <v>12.677199999999999</v>
      </c>
    </row>
    <row r="393" spans="1:7">
      <c r="A393" s="1">
        <v>41356</v>
      </c>
      <c r="B393" s="2" t="str">
        <f t="shared" si="6"/>
        <v>Saturday</v>
      </c>
      <c r="C393" s="3">
        <v>335</v>
      </c>
      <c r="D393" s="5">
        <v>6.75793</v>
      </c>
      <c r="E393" s="4">
        <v>34.43333333333333</v>
      </c>
      <c r="F393" s="5">
        <v>5.0941599999999996</v>
      </c>
      <c r="G393" s="5">
        <v>11.7782</v>
      </c>
    </row>
    <row r="394" spans="1:7">
      <c r="A394" s="1">
        <v>41248</v>
      </c>
      <c r="B394" s="2" t="str">
        <f t="shared" si="6"/>
        <v>Wednesday</v>
      </c>
      <c r="C394" s="3">
        <v>583</v>
      </c>
      <c r="D394" s="5">
        <v>6.74613</v>
      </c>
      <c r="E394" s="4">
        <v>30.766666666666666</v>
      </c>
      <c r="F394" s="5">
        <v>4.5628599999999997</v>
      </c>
      <c r="G394" s="5">
        <v>13.1496</v>
      </c>
    </row>
    <row r="395" spans="1:7">
      <c r="A395" s="1">
        <v>41238</v>
      </c>
      <c r="B395" s="2" t="str">
        <f t="shared" si="6"/>
        <v>Sunday</v>
      </c>
      <c r="C395" s="3">
        <v>327</v>
      </c>
      <c r="D395" s="5">
        <v>6.7398899999999999</v>
      </c>
      <c r="E395" s="4">
        <v>33.283333333333331</v>
      </c>
      <c r="F395" s="5">
        <v>4.9384100000000002</v>
      </c>
      <c r="G395" s="5">
        <v>12.149699999999999</v>
      </c>
    </row>
    <row r="396" spans="1:7">
      <c r="A396" s="1">
        <v>41318</v>
      </c>
      <c r="B396" s="2" t="str">
        <f t="shared" si="6"/>
        <v>Wednesday</v>
      </c>
      <c r="C396" s="3">
        <v>374</v>
      </c>
      <c r="D396" s="5">
        <v>6.7311800000000002</v>
      </c>
      <c r="E396" s="4">
        <v>27.783333333333335</v>
      </c>
      <c r="F396" s="5">
        <v>4.1282300000000003</v>
      </c>
      <c r="G396" s="5">
        <v>14.5341</v>
      </c>
    </row>
    <row r="397" spans="1:7">
      <c r="A397" s="1">
        <v>41270</v>
      </c>
      <c r="B397" s="2" t="str">
        <f t="shared" si="6"/>
        <v>Thursday</v>
      </c>
      <c r="C397" s="3">
        <v>353</v>
      </c>
      <c r="D397" s="5">
        <v>6.7117399999999998</v>
      </c>
      <c r="E397" s="4">
        <v>31.283333333333335</v>
      </c>
      <c r="F397" s="5">
        <v>4.6615799999999998</v>
      </c>
      <c r="G397" s="5">
        <v>12.8712</v>
      </c>
    </row>
    <row r="398" spans="1:7">
      <c r="A398" s="1">
        <v>41217</v>
      </c>
      <c r="B398" s="2" t="str">
        <f t="shared" si="6"/>
        <v>Sunday</v>
      </c>
      <c r="C398" s="3">
        <v>364</v>
      </c>
      <c r="D398" s="5">
        <v>6.6886599999999996</v>
      </c>
      <c r="E398" s="4">
        <v>31.55</v>
      </c>
      <c r="F398" s="5">
        <v>4.7176600000000004</v>
      </c>
      <c r="G398" s="5">
        <v>12.7182</v>
      </c>
    </row>
    <row r="399" spans="1:7">
      <c r="A399" s="1">
        <v>41246</v>
      </c>
      <c r="B399" s="2" t="str">
        <f t="shared" si="6"/>
        <v>Monday</v>
      </c>
      <c r="C399" s="3">
        <v>556</v>
      </c>
      <c r="D399" s="5">
        <v>6.6650900000000002</v>
      </c>
      <c r="E399" s="4">
        <v>53.68333333333333</v>
      </c>
      <c r="F399" s="5">
        <v>8.0545100000000005</v>
      </c>
      <c r="G399" s="5">
        <v>7.4492399999999996</v>
      </c>
    </row>
    <row r="400" spans="1:7">
      <c r="A400" s="1">
        <v>41171</v>
      </c>
      <c r="B400" s="2" t="str">
        <f t="shared" si="6"/>
        <v>Wednesday</v>
      </c>
      <c r="C400" s="3">
        <v>760</v>
      </c>
      <c r="D400" s="5">
        <v>6.6247499999999997</v>
      </c>
      <c r="E400" s="4">
        <v>37.083333333333336</v>
      </c>
      <c r="F400" s="5">
        <v>5.59978</v>
      </c>
      <c r="G400" s="5">
        <v>10.714700000000001</v>
      </c>
    </row>
    <row r="401" spans="1:7">
      <c r="A401" s="1">
        <v>41294</v>
      </c>
      <c r="B401" s="2" t="str">
        <f t="shared" si="6"/>
        <v>Sunday</v>
      </c>
      <c r="C401" s="3">
        <v>333</v>
      </c>
      <c r="D401" s="5">
        <v>6.6209300000000004</v>
      </c>
      <c r="E401" s="4">
        <v>30.55</v>
      </c>
      <c r="F401" s="5">
        <v>4.6164199999999997</v>
      </c>
      <c r="G401" s="5">
        <v>12.9971</v>
      </c>
    </row>
    <row r="402" spans="1:7">
      <c r="A402" s="1">
        <v>41149</v>
      </c>
      <c r="B402" s="2" t="str">
        <f t="shared" si="6"/>
        <v>Tuesday</v>
      </c>
      <c r="C402" s="3">
        <v>514</v>
      </c>
      <c r="D402" s="5">
        <v>6.5972600000000003</v>
      </c>
      <c r="E402" s="4">
        <v>44.68333333333333</v>
      </c>
      <c r="F402" s="5">
        <v>6.7736200000000002</v>
      </c>
      <c r="G402" s="5">
        <v>8.8578899999999994</v>
      </c>
    </row>
    <row r="403" spans="1:7">
      <c r="A403" s="1">
        <v>41243</v>
      </c>
      <c r="B403" s="2" t="str">
        <f t="shared" si="6"/>
        <v>Friday</v>
      </c>
      <c r="C403" s="3">
        <v>315</v>
      </c>
      <c r="D403" s="5">
        <v>6.5939199999999998</v>
      </c>
      <c r="E403" s="4">
        <v>36.166666666666664</v>
      </c>
      <c r="F403" s="5">
        <v>5.48658</v>
      </c>
      <c r="G403" s="5">
        <v>10.9358</v>
      </c>
    </row>
    <row r="404" spans="1:7">
      <c r="A404" s="1">
        <v>41271</v>
      </c>
      <c r="B404" s="2" t="str">
        <f t="shared" si="6"/>
        <v>Friday</v>
      </c>
      <c r="C404" s="3">
        <v>352</v>
      </c>
      <c r="D404" s="5">
        <v>6.5505699999999996</v>
      </c>
      <c r="E404" s="4">
        <v>31.616666666666667</v>
      </c>
      <c r="F404" s="5">
        <v>4.8290699999999998</v>
      </c>
      <c r="G404" s="5">
        <v>12.4247</v>
      </c>
    </row>
    <row r="405" spans="1:7">
      <c r="A405" s="1">
        <v>41139</v>
      </c>
      <c r="B405" s="2" t="str">
        <f t="shared" si="6"/>
        <v>Saturday</v>
      </c>
      <c r="C405" s="3">
        <v>446</v>
      </c>
      <c r="D405" s="5">
        <v>6.5271499999999998</v>
      </c>
      <c r="E405" s="4">
        <v>42.6</v>
      </c>
      <c r="F405" s="5">
        <v>6.5273099999999999</v>
      </c>
      <c r="G405" s="5">
        <v>9.1921499999999998</v>
      </c>
    </row>
    <row r="406" spans="1:7">
      <c r="A406" s="1">
        <v>41234</v>
      </c>
      <c r="B406" s="2" t="str">
        <f t="shared" si="6"/>
        <v>Wednesday</v>
      </c>
      <c r="C406" s="3">
        <v>376</v>
      </c>
      <c r="D406" s="5">
        <v>6.5027600000000003</v>
      </c>
      <c r="E406" s="4">
        <v>32.18333333333333</v>
      </c>
      <c r="F406" s="5">
        <v>4.9497200000000001</v>
      </c>
      <c r="G406" s="5">
        <v>12.1219</v>
      </c>
    </row>
    <row r="407" spans="1:7">
      <c r="A407" s="1">
        <v>41137</v>
      </c>
      <c r="B407" s="2" t="str">
        <f t="shared" si="6"/>
        <v>Thursday</v>
      </c>
      <c r="C407" s="3">
        <v>495</v>
      </c>
      <c r="D407" s="5">
        <v>6.4963199999999999</v>
      </c>
      <c r="E407" s="4">
        <v>46.666666666666664</v>
      </c>
      <c r="F407" s="5">
        <v>7.1860099999999996</v>
      </c>
      <c r="G407" s="5">
        <v>8.3495600000000003</v>
      </c>
    </row>
    <row r="408" spans="1:7">
      <c r="A408" s="1">
        <v>41270</v>
      </c>
      <c r="B408" s="2" t="str">
        <f t="shared" si="6"/>
        <v>Thursday</v>
      </c>
      <c r="C408" s="3">
        <v>473</v>
      </c>
      <c r="D408" s="5">
        <v>6.4775900000000002</v>
      </c>
      <c r="E408" s="4">
        <v>45.8</v>
      </c>
      <c r="F408" s="5">
        <v>7.0724400000000003</v>
      </c>
      <c r="G408" s="5">
        <v>8.4836399999999994</v>
      </c>
    </row>
    <row r="409" spans="1:7">
      <c r="A409" s="1">
        <v>41013</v>
      </c>
      <c r="B409" s="2" t="str">
        <f t="shared" si="6"/>
        <v>Saturday</v>
      </c>
      <c r="C409" s="3">
        <v>688</v>
      </c>
      <c r="D409" s="5">
        <v>6.4775900000000002</v>
      </c>
      <c r="E409" s="4">
        <v>61.966666666666669</v>
      </c>
      <c r="F409" s="5">
        <v>9.5560299999999998</v>
      </c>
      <c r="G409" s="5">
        <v>6.2787600000000001</v>
      </c>
    </row>
    <row r="410" spans="1:7">
      <c r="A410" s="1">
        <v>41443</v>
      </c>
      <c r="B410" s="2" t="str">
        <f t="shared" si="6"/>
        <v>Tuesday</v>
      </c>
      <c r="C410" s="3">
        <v>487</v>
      </c>
      <c r="D410" s="5">
        <v>6.4768999999999997</v>
      </c>
      <c r="E410" s="4">
        <v>44.95</v>
      </c>
      <c r="F410" s="5">
        <v>6.2424999999999997</v>
      </c>
      <c r="G410" s="5">
        <v>9.6115399999999998</v>
      </c>
    </row>
    <row r="411" spans="1:7">
      <c r="A411" s="1">
        <v>41147</v>
      </c>
      <c r="B411" s="2" t="str">
        <f t="shared" si="6"/>
        <v>Sunday</v>
      </c>
      <c r="C411" s="3">
        <v>482</v>
      </c>
      <c r="D411" s="5">
        <v>6.4360600000000003</v>
      </c>
      <c r="E411" s="4">
        <v>46.116666666666667</v>
      </c>
      <c r="F411" s="5">
        <v>7.1661200000000003</v>
      </c>
      <c r="G411" s="5">
        <v>8.3727300000000007</v>
      </c>
    </row>
    <row r="412" spans="1:7">
      <c r="A412" s="1">
        <v>41038</v>
      </c>
      <c r="B412" s="2" t="str">
        <f t="shared" si="6"/>
        <v>Wednesday</v>
      </c>
      <c r="C412" s="3">
        <v>391</v>
      </c>
      <c r="D412" s="5">
        <v>6.4290500000000002</v>
      </c>
      <c r="E412" s="4">
        <v>35.299999999999997</v>
      </c>
      <c r="F412" s="5">
        <v>5.4930000000000003</v>
      </c>
      <c r="G412" s="5">
        <v>10.923</v>
      </c>
    </row>
    <row r="413" spans="1:7">
      <c r="A413" s="1">
        <v>41138</v>
      </c>
      <c r="B413" s="2" t="str">
        <f t="shared" si="6"/>
        <v>Friday</v>
      </c>
      <c r="C413" s="3">
        <v>486</v>
      </c>
      <c r="D413" s="5">
        <v>6.4282000000000004</v>
      </c>
      <c r="E413" s="4">
        <v>46.483333333333334</v>
      </c>
      <c r="F413" s="5">
        <v>7.2311800000000002</v>
      </c>
      <c r="G413" s="5">
        <v>8.2973999999999997</v>
      </c>
    </row>
    <row r="414" spans="1:7">
      <c r="A414" s="1">
        <v>41225</v>
      </c>
      <c r="B414" s="2" t="str">
        <f t="shared" si="6"/>
        <v>Monday</v>
      </c>
      <c r="C414" s="3">
        <v>354</v>
      </c>
      <c r="D414" s="5">
        <v>6.4045300000000003</v>
      </c>
      <c r="E414" s="4">
        <v>33.450000000000003</v>
      </c>
      <c r="F414" s="5">
        <v>5.2241900000000001</v>
      </c>
      <c r="G414" s="5">
        <v>11.484999999999999</v>
      </c>
    </row>
    <row r="415" spans="1:7">
      <c r="A415" s="1">
        <v>41268</v>
      </c>
      <c r="B415" s="2" t="str">
        <f t="shared" si="6"/>
        <v>Tuesday</v>
      </c>
      <c r="C415" s="3">
        <v>420</v>
      </c>
      <c r="D415" s="5">
        <v>6.3711099999999998</v>
      </c>
      <c r="E415" s="4">
        <v>46.85</v>
      </c>
      <c r="F415" s="5">
        <v>7.35534</v>
      </c>
      <c r="G415" s="5">
        <v>8.1573399999999996</v>
      </c>
    </row>
    <row r="416" spans="1:7">
      <c r="A416" s="1">
        <v>41267</v>
      </c>
      <c r="B416" s="2" t="str">
        <f t="shared" si="6"/>
        <v>Monday</v>
      </c>
      <c r="C416" s="3">
        <v>376</v>
      </c>
      <c r="D416" s="5">
        <v>6.3665099999999999</v>
      </c>
      <c r="E416" s="4">
        <v>43.81666666666667</v>
      </c>
      <c r="F416" s="5">
        <v>6.8837299999999999</v>
      </c>
      <c r="G416" s="5">
        <v>8.7162000000000006</v>
      </c>
    </row>
    <row r="417" spans="1:7">
      <c r="A417" s="1">
        <v>41555</v>
      </c>
      <c r="B417" s="2" t="str">
        <f t="shared" si="6"/>
        <v>Tuesday</v>
      </c>
      <c r="C417" s="3">
        <v>395</v>
      </c>
      <c r="D417" s="5">
        <v>6.3355100000000002</v>
      </c>
      <c r="E417" s="4">
        <v>26.916666666666668</v>
      </c>
      <c r="F417" s="5">
        <v>4.2480200000000004</v>
      </c>
      <c r="G417" s="5">
        <v>14.1242</v>
      </c>
    </row>
    <row r="418" spans="1:7">
      <c r="A418" s="1">
        <v>41504</v>
      </c>
      <c r="B418" s="2" t="str">
        <f t="shared" si="6"/>
        <v>Sunday</v>
      </c>
      <c r="C418" s="3">
        <v>322</v>
      </c>
      <c r="D418" s="5">
        <v>6.2812299999999999</v>
      </c>
      <c r="E418" s="4">
        <v>31.766666666666666</v>
      </c>
      <c r="F418" s="5">
        <v>4.8283199999999997</v>
      </c>
      <c r="G418" s="5">
        <v>12.4267</v>
      </c>
    </row>
    <row r="419" spans="1:7">
      <c r="A419" s="1">
        <v>41140</v>
      </c>
      <c r="B419" s="2" t="str">
        <f t="shared" si="6"/>
        <v>Sunday</v>
      </c>
      <c r="C419" s="3">
        <v>488</v>
      </c>
      <c r="D419" s="5">
        <v>6.2721799999999996</v>
      </c>
      <c r="E419" s="4">
        <v>46.68333333333333</v>
      </c>
      <c r="F419" s="5">
        <v>7.4440099999999996</v>
      </c>
      <c r="G419" s="5">
        <v>8.0601699999999994</v>
      </c>
    </row>
    <row r="420" spans="1:7">
      <c r="A420" s="1">
        <v>41506</v>
      </c>
      <c r="B420" s="2" t="str">
        <f t="shared" si="6"/>
        <v>Tuesday</v>
      </c>
      <c r="C420" s="3">
        <v>378</v>
      </c>
      <c r="D420" s="5">
        <v>6.2680400000000001</v>
      </c>
      <c r="E420" s="4">
        <v>34.083333333333336</v>
      </c>
      <c r="F420" s="5">
        <v>4.9168099999999999</v>
      </c>
      <c r="G420" s="5">
        <v>12.202999999999999</v>
      </c>
    </row>
    <row r="421" spans="1:7">
      <c r="A421" s="1">
        <v>41328</v>
      </c>
      <c r="B421" s="2" t="str">
        <f t="shared" si="6"/>
        <v>Saturday</v>
      </c>
      <c r="C421" s="3">
        <v>343</v>
      </c>
      <c r="D421" s="5">
        <v>6.2576099999999997</v>
      </c>
      <c r="E421" s="4">
        <v>44.216666666666669</v>
      </c>
      <c r="F421" s="5">
        <v>7.0672600000000001</v>
      </c>
      <c r="G421" s="5">
        <v>8.4898500000000006</v>
      </c>
    </row>
    <row r="422" spans="1:7">
      <c r="A422" s="1">
        <v>41020</v>
      </c>
      <c r="B422" s="2" t="str">
        <f t="shared" si="6"/>
        <v>Saturday</v>
      </c>
      <c r="C422" s="3">
        <v>295</v>
      </c>
      <c r="D422" s="5">
        <v>6.2572999999999999</v>
      </c>
      <c r="E422" s="4">
        <v>53.15</v>
      </c>
      <c r="F422" s="5">
        <v>8.4964899999999997</v>
      </c>
      <c r="G422" s="5">
        <v>7.0617400000000004</v>
      </c>
    </row>
    <row r="423" spans="1:7">
      <c r="A423" s="1">
        <v>41014</v>
      </c>
      <c r="B423" s="2" t="str">
        <f t="shared" si="6"/>
        <v>Sunday</v>
      </c>
      <c r="C423" s="3">
        <v>294</v>
      </c>
      <c r="D423" s="5">
        <v>6.2473000000000001</v>
      </c>
      <c r="E423" s="4">
        <v>53.05</v>
      </c>
      <c r="F423" s="5">
        <v>8.4783299999999997</v>
      </c>
      <c r="G423" s="5">
        <v>7.0768599999999999</v>
      </c>
    </row>
    <row r="424" spans="1:7">
      <c r="A424" s="1">
        <v>41272</v>
      </c>
      <c r="B424" s="2" t="str">
        <f t="shared" si="6"/>
        <v>Saturday</v>
      </c>
      <c r="C424" s="3">
        <v>475</v>
      </c>
      <c r="D424" s="5">
        <v>6.1569099999999999</v>
      </c>
      <c r="E424" s="4">
        <v>46.466666666666669</v>
      </c>
      <c r="F424" s="5">
        <v>7.5476700000000001</v>
      </c>
      <c r="G424" s="5">
        <v>7.9494699999999998</v>
      </c>
    </row>
    <row r="425" spans="1:7">
      <c r="A425" s="1">
        <v>41008</v>
      </c>
      <c r="B425" s="2" t="str">
        <f t="shared" si="6"/>
        <v>Monday</v>
      </c>
      <c r="C425" s="3">
        <v>338</v>
      </c>
      <c r="D425" s="5">
        <v>6.0827499999999999</v>
      </c>
      <c r="E425" s="4">
        <v>60.85</v>
      </c>
      <c r="F425" s="5">
        <v>10.0448</v>
      </c>
      <c r="G425" s="5">
        <v>5.9732399999999997</v>
      </c>
    </row>
    <row r="426" spans="1:7">
      <c r="A426" s="1">
        <v>41283</v>
      </c>
      <c r="B426" s="2" t="str">
        <f t="shared" si="6"/>
        <v>Wednesday</v>
      </c>
      <c r="C426" s="3">
        <v>272</v>
      </c>
      <c r="D426" s="5">
        <v>6.0551399999999997</v>
      </c>
      <c r="E426" s="4">
        <v>43.65</v>
      </c>
      <c r="F426" s="5">
        <v>7.2098800000000001</v>
      </c>
      <c r="G426" s="5">
        <v>8.3219100000000008</v>
      </c>
    </row>
    <row r="427" spans="1:7">
      <c r="A427" s="1">
        <v>41499</v>
      </c>
      <c r="B427" s="2" t="str">
        <f t="shared" si="6"/>
        <v>Tuesday</v>
      </c>
      <c r="C427" s="3">
        <v>390</v>
      </c>
      <c r="D427" s="5">
        <v>6.0148200000000003</v>
      </c>
      <c r="E427" s="4">
        <v>74.083333333333329</v>
      </c>
      <c r="F427" s="5">
        <v>8.9125499999999995</v>
      </c>
      <c r="G427" s="5">
        <v>6.7320799999999998</v>
      </c>
    </row>
    <row r="428" spans="1:7">
      <c r="A428" s="1">
        <v>41244</v>
      </c>
      <c r="B428" s="2" t="str">
        <f t="shared" si="6"/>
        <v>Saturday</v>
      </c>
      <c r="C428" s="3">
        <v>395</v>
      </c>
      <c r="D428" s="5">
        <v>6.0091400000000004</v>
      </c>
      <c r="E428" s="4">
        <v>40.283333333333331</v>
      </c>
      <c r="F428" s="5">
        <v>6.7043200000000001</v>
      </c>
      <c r="G428" s="5">
        <v>8.9494600000000002</v>
      </c>
    </row>
    <row r="429" spans="1:7">
      <c r="A429" s="1">
        <v>41252</v>
      </c>
      <c r="B429" s="2" t="str">
        <f t="shared" si="6"/>
        <v>Sunday</v>
      </c>
      <c r="C429" s="3">
        <v>315</v>
      </c>
      <c r="D429" s="5">
        <v>5.9158799999999996</v>
      </c>
      <c r="E429" s="4">
        <v>41.05</v>
      </c>
      <c r="F429" s="5">
        <v>6.9416900000000004</v>
      </c>
      <c r="G429" s="5">
        <v>8.6434300000000004</v>
      </c>
    </row>
    <row r="430" spans="1:7">
      <c r="A430" s="1">
        <v>41247</v>
      </c>
      <c r="B430" s="2" t="str">
        <f t="shared" si="6"/>
        <v>Tuesday</v>
      </c>
      <c r="C430" s="3">
        <v>297</v>
      </c>
      <c r="D430" s="5">
        <v>5.8747100000000003</v>
      </c>
      <c r="E430" s="4">
        <v>45.666666666666664</v>
      </c>
      <c r="F430" s="5">
        <v>7.7755700000000001</v>
      </c>
      <c r="G430" s="5">
        <v>7.7164799999999998</v>
      </c>
    </row>
    <row r="431" spans="1:7">
      <c r="A431" s="1">
        <v>41324</v>
      </c>
      <c r="B431" s="2" t="str">
        <f t="shared" si="6"/>
        <v>Tuesday</v>
      </c>
      <c r="C431" s="3">
        <v>331</v>
      </c>
      <c r="D431" s="5">
        <v>5.8599500000000004</v>
      </c>
      <c r="E431" s="4">
        <v>22.75</v>
      </c>
      <c r="F431" s="5">
        <v>3.8822299999999998</v>
      </c>
      <c r="G431" s="5">
        <v>15.455</v>
      </c>
    </row>
    <row r="432" spans="1:7">
      <c r="A432" s="1">
        <v>41134</v>
      </c>
      <c r="B432" s="2" t="str">
        <f t="shared" si="6"/>
        <v>Monday</v>
      </c>
      <c r="C432" s="3">
        <v>421</v>
      </c>
      <c r="D432" s="5">
        <v>5.8412800000000002</v>
      </c>
      <c r="E432" s="4">
        <v>40.18333333333333</v>
      </c>
      <c r="F432" s="5">
        <v>6.8793300000000004</v>
      </c>
      <c r="G432" s="5">
        <v>8.7217800000000008</v>
      </c>
    </row>
    <row r="433" spans="1:7">
      <c r="A433" s="1">
        <v>41136</v>
      </c>
      <c r="B433" s="2" t="str">
        <f t="shared" si="6"/>
        <v>Wednesday</v>
      </c>
      <c r="C433" s="3">
        <v>421</v>
      </c>
      <c r="D433" s="5">
        <v>5.84</v>
      </c>
      <c r="E433" s="4">
        <v>40.18333333333333</v>
      </c>
      <c r="F433" s="5">
        <v>6.8807099999999997</v>
      </c>
      <c r="G433" s="5">
        <v>8.7200299999999995</v>
      </c>
    </row>
    <row r="434" spans="1:7">
      <c r="A434" s="1">
        <v>41135</v>
      </c>
      <c r="B434" s="2" t="str">
        <f t="shared" si="6"/>
        <v>Tuesday</v>
      </c>
      <c r="C434" s="3">
        <v>421</v>
      </c>
      <c r="D434" s="5">
        <v>5.84</v>
      </c>
      <c r="E434" s="4">
        <v>40.18333333333333</v>
      </c>
      <c r="F434" s="5">
        <v>6.8807099999999997</v>
      </c>
      <c r="G434" s="5">
        <v>8.7200299999999995</v>
      </c>
    </row>
    <row r="435" spans="1:7">
      <c r="A435" s="1">
        <v>41033</v>
      </c>
      <c r="B435" s="2" t="str">
        <f t="shared" si="6"/>
        <v>Friday</v>
      </c>
      <c r="C435" s="3">
        <v>454</v>
      </c>
      <c r="D435" s="5">
        <v>5.8250500000000001</v>
      </c>
      <c r="E435" s="4">
        <v>40.916666666666664</v>
      </c>
      <c r="F435" s="5">
        <v>7.0255599999999996</v>
      </c>
      <c r="G435" s="5">
        <v>8.5402400000000007</v>
      </c>
    </row>
    <row r="436" spans="1:7">
      <c r="A436" s="1">
        <v>41018</v>
      </c>
      <c r="B436" s="2" t="str">
        <f t="shared" si="6"/>
        <v>Thursday</v>
      </c>
      <c r="C436" s="3">
        <v>234</v>
      </c>
      <c r="D436" s="5">
        <v>5.7748900000000001</v>
      </c>
      <c r="E436" s="4">
        <v>42.116666666666667</v>
      </c>
      <c r="F436" s="5">
        <v>7.2933000000000003</v>
      </c>
      <c r="G436" s="5">
        <v>8.2267299999999999</v>
      </c>
    </row>
    <row r="437" spans="1:7">
      <c r="A437" s="1">
        <v>41335</v>
      </c>
      <c r="B437" s="2" t="str">
        <f t="shared" si="6"/>
        <v>Saturday</v>
      </c>
      <c r="C437" s="3">
        <v>325</v>
      </c>
      <c r="D437" s="5">
        <v>5.7065799999999998</v>
      </c>
      <c r="E437" s="4">
        <v>32.366666666666667</v>
      </c>
      <c r="F437" s="5">
        <v>5.6706500000000002</v>
      </c>
      <c r="G437" s="5">
        <v>10.5808</v>
      </c>
    </row>
    <row r="438" spans="1:7">
      <c r="A438" s="1">
        <v>41170</v>
      </c>
      <c r="B438" s="2" t="str">
        <f t="shared" si="6"/>
        <v>Tuesday</v>
      </c>
      <c r="C438" s="3">
        <v>544</v>
      </c>
      <c r="D438" s="5">
        <v>5.6277299999999997</v>
      </c>
      <c r="E438" s="4">
        <v>46.05</v>
      </c>
      <c r="F438" s="5">
        <v>8.1854800000000001</v>
      </c>
      <c r="G438" s="5">
        <v>7.3300599999999996</v>
      </c>
    </row>
    <row r="439" spans="1:7">
      <c r="A439" s="1">
        <v>41056</v>
      </c>
      <c r="B439" s="2" t="str">
        <f t="shared" si="6"/>
        <v>Sunday</v>
      </c>
      <c r="C439" s="3">
        <v>229</v>
      </c>
      <c r="D439" s="5">
        <v>5.6067600000000004</v>
      </c>
      <c r="E439" s="4">
        <v>43.416666666666664</v>
      </c>
      <c r="F439" s="5">
        <v>7.7436299999999996</v>
      </c>
      <c r="G439" s="5">
        <v>7.74831</v>
      </c>
    </row>
    <row r="440" spans="1:7">
      <c r="A440" s="1">
        <v>41227</v>
      </c>
      <c r="B440" s="2" t="str">
        <f t="shared" si="6"/>
        <v>Wednesday</v>
      </c>
      <c r="C440" s="3">
        <v>263</v>
      </c>
      <c r="D440" s="5">
        <v>5.59239</v>
      </c>
      <c r="E440" s="4">
        <v>41.06666666666667</v>
      </c>
      <c r="F440" s="5">
        <v>7.3448000000000002</v>
      </c>
      <c r="G440" s="5">
        <v>8.1690400000000007</v>
      </c>
    </row>
    <row r="441" spans="1:7">
      <c r="A441" s="1">
        <v>41248</v>
      </c>
      <c r="B441" s="2" t="str">
        <f t="shared" si="6"/>
        <v>Wednesday</v>
      </c>
      <c r="C441" s="3">
        <v>267</v>
      </c>
      <c r="D441" s="5">
        <v>5.5826500000000001</v>
      </c>
      <c r="E441" s="4">
        <v>42.85</v>
      </c>
      <c r="F441" s="5">
        <v>7.6768099999999997</v>
      </c>
      <c r="G441" s="5">
        <v>7.8157399999999999</v>
      </c>
    </row>
    <row r="442" spans="1:7">
      <c r="A442" s="1">
        <v>41034</v>
      </c>
      <c r="B442" s="2" t="str">
        <f t="shared" si="6"/>
        <v>Saturday</v>
      </c>
      <c r="C442" s="3">
        <v>543</v>
      </c>
      <c r="D442" s="5">
        <v>5.5652799999999996</v>
      </c>
      <c r="E442" s="4">
        <v>48.966666666666669</v>
      </c>
      <c r="F442" s="5">
        <v>8.8006399999999996</v>
      </c>
      <c r="G442" s="5">
        <v>6.8176899999999998</v>
      </c>
    </row>
    <row r="443" spans="1:7">
      <c r="A443" s="1">
        <v>41027</v>
      </c>
      <c r="B443" s="2" t="str">
        <f t="shared" si="6"/>
        <v>Saturday</v>
      </c>
      <c r="C443" s="3">
        <v>525</v>
      </c>
      <c r="D443" s="5">
        <v>5.5291199999999998</v>
      </c>
      <c r="E443" s="4">
        <v>47.333333333333336</v>
      </c>
      <c r="F443" s="5">
        <v>8.5618800000000004</v>
      </c>
      <c r="G443" s="5">
        <v>7.0077999999999996</v>
      </c>
    </row>
    <row r="444" spans="1:7">
      <c r="A444" s="1">
        <v>41332</v>
      </c>
      <c r="B444" s="2" t="str">
        <f t="shared" si="6"/>
        <v>Wednesday</v>
      </c>
      <c r="C444" s="3">
        <v>309</v>
      </c>
      <c r="D444" s="5">
        <v>5.5211600000000001</v>
      </c>
      <c r="E444" s="4">
        <v>25.466666666666665</v>
      </c>
      <c r="F444" s="5">
        <v>4.6128600000000004</v>
      </c>
      <c r="G444" s="5">
        <v>13.007099999999999</v>
      </c>
    </row>
    <row r="445" spans="1:7">
      <c r="A445" s="1">
        <v>41193</v>
      </c>
      <c r="B445" s="2" t="str">
        <f t="shared" si="6"/>
        <v>Thursday</v>
      </c>
      <c r="C445" s="3">
        <v>660</v>
      </c>
      <c r="D445" s="5">
        <v>5.51668</v>
      </c>
      <c r="E445" s="4">
        <v>55.81666666666667</v>
      </c>
      <c r="F445" s="5">
        <v>10.1205</v>
      </c>
      <c r="G445" s="5">
        <v>5.9285800000000002</v>
      </c>
    </row>
    <row r="446" spans="1:7">
      <c r="A446" s="1">
        <v>41498</v>
      </c>
      <c r="B446" s="2" t="str">
        <f t="shared" si="6"/>
        <v>Monday</v>
      </c>
      <c r="C446" s="3">
        <v>519</v>
      </c>
      <c r="D446" s="5">
        <v>5.4792199999999998</v>
      </c>
      <c r="E446" s="4">
        <v>70.150000000000006</v>
      </c>
      <c r="F446" s="5">
        <v>10.343999999999999</v>
      </c>
      <c r="G446" s="5">
        <v>5.8004699999999998</v>
      </c>
    </row>
    <row r="447" spans="1:7">
      <c r="A447" s="1">
        <v>41082</v>
      </c>
      <c r="B447" s="2" t="str">
        <f t="shared" si="6"/>
        <v>Friday</v>
      </c>
      <c r="C447" s="3">
        <v>404</v>
      </c>
      <c r="D447" s="5">
        <v>5.4753499999999997</v>
      </c>
      <c r="E447" s="4">
        <v>38.533333333333331</v>
      </c>
      <c r="F447" s="5">
        <v>7.0401899999999999</v>
      </c>
      <c r="G447" s="5">
        <v>8.5225000000000009</v>
      </c>
    </row>
    <row r="448" spans="1:7">
      <c r="A448" s="1">
        <v>41019</v>
      </c>
      <c r="B448" s="2" t="str">
        <f t="shared" si="6"/>
        <v>Friday</v>
      </c>
      <c r="C448" s="3">
        <v>242</v>
      </c>
      <c r="D448" s="5">
        <v>5.4440799999999996</v>
      </c>
      <c r="E448" s="4">
        <v>43.733333333333334</v>
      </c>
      <c r="F448" s="5">
        <v>8.0334099999999999</v>
      </c>
      <c r="G448" s="5">
        <v>7.4688100000000004</v>
      </c>
    </row>
    <row r="449" spans="1:7">
      <c r="A449" s="1">
        <v>41031</v>
      </c>
      <c r="B449" s="2" t="str">
        <f t="shared" si="6"/>
        <v>Wednesday</v>
      </c>
      <c r="C449" s="3">
        <v>634</v>
      </c>
      <c r="D449" s="5">
        <v>5.4326299999999996</v>
      </c>
      <c r="E449" s="4">
        <v>57.7</v>
      </c>
      <c r="F449" s="5">
        <v>10.6218</v>
      </c>
      <c r="G449" s="5">
        <v>5.6487400000000001</v>
      </c>
    </row>
    <row r="450" spans="1:7">
      <c r="A450" s="1">
        <v>41236</v>
      </c>
      <c r="B450" s="2" t="str">
        <f t="shared" ref="B450:B513" si="7">TEXT(A450,"dddd")</f>
        <v>Friday</v>
      </c>
      <c r="C450" s="3">
        <v>301</v>
      </c>
      <c r="D450" s="5">
        <v>5.4290599999999998</v>
      </c>
      <c r="E450" s="4">
        <v>191.93333333333334</v>
      </c>
      <c r="F450" s="5">
        <v>35.3538</v>
      </c>
      <c r="G450" s="5">
        <v>1.69713</v>
      </c>
    </row>
    <row r="451" spans="1:7">
      <c r="A451" s="1">
        <v>41105</v>
      </c>
      <c r="B451" s="2" t="str">
        <f t="shared" si="7"/>
        <v>Sunday</v>
      </c>
      <c r="C451" s="3">
        <v>300</v>
      </c>
      <c r="D451" s="5">
        <v>5.4136199999999999</v>
      </c>
      <c r="E451" s="4">
        <v>28.7</v>
      </c>
      <c r="F451" s="5">
        <v>5.3033900000000003</v>
      </c>
      <c r="G451" s="5">
        <v>11.313499999999999</v>
      </c>
    </row>
    <row r="452" spans="1:7">
      <c r="A452" s="1">
        <v>41279</v>
      </c>
      <c r="B452" s="2" t="str">
        <f t="shared" si="7"/>
        <v>Saturday</v>
      </c>
      <c r="C452" s="3">
        <v>264</v>
      </c>
      <c r="D452" s="5">
        <v>5.4099899999999996</v>
      </c>
      <c r="E452" s="4">
        <v>41.283333333333331</v>
      </c>
      <c r="F452" s="5">
        <v>7.6332199999999997</v>
      </c>
      <c r="G452" s="5">
        <v>7.8603800000000001</v>
      </c>
    </row>
    <row r="453" spans="1:7">
      <c r="A453" s="1">
        <v>41191</v>
      </c>
      <c r="B453" s="2" t="str">
        <f t="shared" si="7"/>
        <v>Tuesday</v>
      </c>
      <c r="C453" s="3">
        <v>431</v>
      </c>
      <c r="D453" s="5">
        <v>5.4044699999999999</v>
      </c>
      <c r="E453" s="4">
        <v>37.516666666666666</v>
      </c>
      <c r="F453" s="5">
        <v>6.9443299999999999</v>
      </c>
      <c r="G453" s="5">
        <v>8.6401500000000002</v>
      </c>
    </row>
    <row r="454" spans="1:7">
      <c r="A454" s="1">
        <v>41290</v>
      </c>
      <c r="B454" s="2" t="str">
        <f t="shared" si="7"/>
        <v>Wednesday</v>
      </c>
      <c r="C454" s="3">
        <v>526</v>
      </c>
      <c r="D454" s="5">
        <v>5.4039999999999999</v>
      </c>
      <c r="E454" s="4">
        <v>37.049999999999997</v>
      </c>
      <c r="F454" s="5">
        <v>6.8568600000000002</v>
      </c>
      <c r="G454" s="5">
        <v>8.7503499999999992</v>
      </c>
    </row>
    <row r="455" spans="1:7">
      <c r="A455" s="1">
        <v>41203</v>
      </c>
      <c r="B455" s="2" t="str">
        <f t="shared" si="7"/>
        <v>Sunday</v>
      </c>
      <c r="C455" s="3">
        <v>448</v>
      </c>
      <c r="D455" s="5">
        <v>5.4019399999999997</v>
      </c>
      <c r="E455" s="4">
        <v>37.966666666666669</v>
      </c>
      <c r="F455" s="5">
        <v>7.0284000000000004</v>
      </c>
      <c r="G455" s="5">
        <v>8.5367899999999999</v>
      </c>
    </row>
    <row r="456" spans="1:7">
      <c r="A456" s="1">
        <v>41151</v>
      </c>
      <c r="B456" s="2" t="str">
        <f t="shared" si="7"/>
        <v>Thursday</v>
      </c>
      <c r="C456" s="3">
        <v>424</v>
      </c>
      <c r="D456" s="5">
        <v>5.4005200000000002</v>
      </c>
      <c r="E456" s="4">
        <v>41.716666666666669</v>
      </c>
      <c r="F456" s="5">
        <v>7.7274399999999996</v>
      </c>
      <c r="G456" s="5">
        <v>7.7645299999999997</v>
      </c>
    </row>
    <row r="457" spans="1:7">
      <c r="A457" s="1">
        <v>41035</v>
      </c>
      <c r="B457" s="2" t="str">
        <f t="shared" si="7"/>
        <v>Sunday</v>
      </c>
      <c r="C457" s="3">
        <v>503</v>
      </c>
      <c r="D457" s="5">
        <v>5.3945699999999999</v>
      </c>
      <c r="E457" s="4">
        <v>45.366666666666667</v>
      </c>
      <c r="F457" s="5">
        <v>8.4110999999999994</v>
      </c>
      <c r="G457" s="5">
        <v>7.1334299999999997</v>
      </c>
    </row>
    <row r="458" spans="1:7">
      <c r="A458" s="1">
        <v>41029</v>
      </c>
      <c r="B458" s="2" t="str">
        <f t="shared" si="7"/>
        <v>Monday</v>
      </c>
      <c r="C458" s="3">
        <v>517</v>
      </c>
      <c r="D458" s="5">
        <v>5.3726200000000004</v>
      </c>
      <c r="E458" s="4">
        <v>46.6</v>
      </c>
      <c r="F458" s="5">
        <v>8.6744699999999995</v>
      </c>
      <c r="G458" s="5">
        <v>6.9168500000000002</v>
      </c>
    </row>
    <row r="459" spans="1:7">
      <c r="A459" s="1">
        <v>41211</v>
      </c>
      <c r="B459" s="2" t="str">
        <f t="shared" si="7"/>
        <v>Monday</v>
      </c>
      <c r="C459" s="3">
        <v>556</v>
      </c>
      <c r="D459" s="5">
        <v>5.3726000000000003</v>
      </c>
      <c r="E459" s="4">
        <v>47.65</v>
      </c>
      <c r="F459" s="5">
        <v>8.8713200000000008</v>
      </c>
      <c r="G459" s="5">
        <v>6.7633700000000001</v>
      </c>
    </row>
    <row r="460" spans="1:7">
      <c r="A460" s="1">
        <v>41184</v>
      </c>
      <c r="B460" s="2" t="str">
        <f t="shared" si="7"/>
        <v>Tuesday</v>
      </c>
      <c r="C460" s="3">
        <v>209</v>
      </c>
      <c r="D460" s="5">
        <v>5.36</v>
      </c>
      <c r="E460" s="4">
        <v>32.533333333333331</v>
      </c>
      <c r="F460" s="5">
        <v>6.0727399999999996</v>
      </c>
      <c r="G460" s="5">
        <v>9.8802299999999992</v>
      </c>
    </row>
    <row r="461" spans="1:7">
      <c r="A461" s="1">
        <v>41235</v>
      </c>
      <c r="B461" s="2" t="str">
        <f t="shared" si="7"/>
        <v>Thursday</v>
      </c>
      <c r="C461" s="3">
        <v>288</v>
      </c>
      <c r="D461" s="5">
        <v>5.35806</v>
      </c>
      <c r="E461" s="4">
        <v>40.166666666666664</v>
      </c>
      <c r="F461" s="5">
        <v>7.49892</v>
      </c>
      <c r="G461" s="5">
        <v>8.0011500000000009</v>
      </c>
    </row>
    <row r="462" spans="1:7">
      <c r="A462" s="1">
        <v>41186</v>
      </c>
      <c r="B462" s="2" t="str">
        <f t="shared" si="7"/>
        <v>Thursday</v>
      </c>
      <c r="C462" s="3">
        <v>285</v>
      </c>
      <c r="D462" s="5">
        <v>5.3537100000000004</v>
      </c>
      <c r="E462" s="4">
        <v>36.533333333333331</v>
      </c>
      <c r="F462" s="5">
        <v>6.8244600000000002</v>
      </c>
      <c r="G462" s="5">
        <v>8.7919099999999997</v>
      </c>
    </row>
    <row r="463" spans="1:7">
      <c r="A463" s="1">
        <v>41190</v>
      </c>
      <c r="B463" s="2" t="str">
        <f t="shared" si="7"/>
        <v>Monday</v>
      </c>
      <c r="C463" s="3">
        <v>356</v>
      </c>
      <c r="D463" s="5">
        <v>5.31325</v>
      </c>
      <c r="E463" s="4">
        <v>44.05</v>
      </c>
      <c r="F463" s="5">
        <v>8.29162</v>
      </c>
      <c r="G463" s="5">
        <v>7.2362200000000003</v>
      </c>
    </row>
    <row r="464" spans="1:7">
      <c r="A464" s="1">
        <v>41194</v>
      </c>
      <c r="B464" s="2" t="str">
        <f t="shared" si="7"/>
        <v>Friday</v>
      </c>
      <c r="C464" s="3">
        <v>307</v>
      </c>
      <c r="D464" s="5">
        <v>5.2952000000000004</v>
      </c>
      <c r="E464" s="4">
        <v>41.466666666666669</v>
      </c>
      <c r="F464" s="5">
        <v>7.8322799999999999</v>
      </c>
      <c r="G464" s="5">
        <v>7.6605999999999996</v>
      </c>
    </row>
    <row r="465" spans="1:7">
      <c r="A465" s="1">
        <v>41234</v>
      </c>
      <c r="B465" s="2" t="str">
        <f t="shared" si="7"/>
        <v>Wednesday</v>
      </c>
      <c r="C465" s="3">
        <v>508</v>
      </c>
      <c r="D465" s="5">
        <v>5.2828099999999996</v>
      </c>
      <c r="E465" s="4">
        <v>42.966666666666669</v>
      </c>
      <c r="F465" s="5">
        <v>8.1333599999999997</v>
      </c>
      <c r="G465" s="5">
        <v>7.3770300000000004</v>
      </c>
    </row>
    <row r="466" spans="1:7">
      <c r="A466" s="1">
        <v>41130</v>
      </c>
      <c r="B466" s="2" t="str">
        <f t="shared" si="7"/>
        <v>Thursday</v>
      </c>
      <c r="C466" s="3">
        <v>448</v>
      </c>
      <c r="D466" s="5">
        <v>5.2495000000000003</v>
      </c>
      <c r="E466" s="4">
        <v>42.75</v>
      </c>
      <c r="F466" s="5">
        <v>8.1443999999999992</v>
      </c>
      <c r="G466" s="5">
        <v>7.3670200000000001</v>
      </c>
    </row>
    <row r="467" spans="1:7">
      <c r="A467" s="1">
        <v>41322</v>
      </c>
      <c r="B467" s="2" t="str">
        <f t="shared" si="7"/>
        <v>Sunday</v>
      </c>
      <c r="C467" s="3">
        <v>268</v>
      </c>
      <c r="D467" s="5">
        <v>5.2471800000000002</v>
      </c>
      <c r="E467" s="4">
        <v>82.86666666666666</v>
      </c>
      <c r="F467" s="5">
        <v>15.7935</v>
      </c>
      <c r="G467" s="5">
        <v>3.7990400000000002</v>
      </c>
    </row>
    <row r="468" spans="1:7">
      <c r="A468" s="1">
        <v>41229</v>
      </c>
      <c r="B468" s="2" t="str">
        <f t="shared" si="7"/>
        <v>Friday</v>
      </c>
      <c r="C468" s="3">
        <v>519</v>
      </c>
      <c r="D468" s="5">
        <v>5.24207</v>
      </c>
      <c r="E468" s="4">
        <v>44.05</v>
      </c>
      <c r="F468" s="5">
        <v>8.4040099999999995</v>
      </c>
      <c r="G468" s="5">
        <v>7.1394500000000001</v>
      </c>
    </row>
    <row r="469" spans="1:7">
      <c r="A469" s="1">
        <v>41111</v>
      </c>
      <c r="B469" s="2" t="str">
        <f t="shared" si="7"/>
        <v>Saturday</v>
      </c>
      <c r="C469" s="3">
        <v>1449</v>
      </c>
      <c r="D469" s="5">
        <v>5.24</v>
      </c>
      <c r="E469" s="4">
        <v>138.73333333333332</v>
      </c>
      <c r="F469" s="5">
        <v>26.493500000000001</v>
      </c>
      <c r="G469" s="5">
        <v>2.2646999999999999</v>
      </c>
    </row>
    <row r="470" spans="1:7">
      <c r="A470" s="1">
        <v>41213</v>
      </c>
      <c r="B470" s="2" t="str">
        <f t="shared" si="7"/>
        <v>Wednesday</v>
      </c>
      <c r="C470" s="3">
        <v>303</v>
      </c>
      <c r="D470" s="5">
        <v>5.2358700000000002</v>
      </c>
      <c r="E470" s="4">
        <v>38.766666666666666</v>
      </c>
      <c r="F470" s="5">
        <v>7.4055900000000001</v>
      </c>
      <c r="G470" s="5">
        <v>8.1019900000000007</v>
      </c>
    </row>
    <row r="471" spans="1:7">
      <c r="A471" s="1">
        <v>41314</v>
      </c>
      <c r="B471" s="2" t="str">
        <f t="shared" si="7"/>
        <v>Saturday</v>
      </c>
      <c r="C471" s="3">
        <v>268</v>
      </c>
      <c r="D471" s="5">
        <v>5.2315199999999997</v>
      </c>
      <c r="E471" s="4">
        <v>34.233333333333334</v>
      </c>
      <c r="F471" s="5">
        <v>6.5447199999999999</v>
      </c>
      <c r="G471" s="5">
        <v>9.1676900000000003</v>
      </c>
    </row>
    <row r="472" spans="1:7">
      <c r="A472" s="1">
        <v>41228</v>
      </c>
      <c r="B472" s="2" t="str">
        <f t="shared" si="7"/>
        <v>Thursday</v>
      </c>
      <c r="C472" s="3">
        <v>507</v>
      </c>
      <c r="D472" s="5">
        <v>5.23</v>
      </c>
      <c r="E472" s="4">
        <v>40.31666666666667</v>
      </c>
      <c r="F472" s="5">
        <v>7.71</v>
      </c>
      <c r="G472" s="5">
        <v>7.78</v>
      </c>
    </row>
    <row r="473" spans="1:7">
      <c r="A473" s="1">
        <v>41262</v>
      </c>
      <c r="B473" s="2" t="str">
        <f t="shared" si="7"/>
        <v>Wednesday</v>
      </c>
      <c r="C473" s="3">
        <v>342</v>
      </c>
      <c r="D473" s="5">
        <v>5.2297399999999996</v>
      </c>
      <c r="E473" s="4">
        <v>38.049999999999997</v>
      </c>
      <c r="F473" s="5">
        <v>7.2781200000000004</v>
      </c>
      <c r="G473" s="5">
        <v>8.2438900000000004</v>
      </c>
    </row>
    <row r="474" spans="1:7">
      <c r="A474" s="1">
        <v>41217</v>
      </c>
      <c r="B474" s="2" t="str">
        <f t="shared" si="7"/>
        <v>Sunday</v>
      </c>
      <c r="C474" s="3">
        <v>651</v>
      </c>
      <c r="D474" s="5">
        <v>5.2258899999999997</v>
      </c>
      <c r="E474" s="4">
        <v>40.81666666666667</v>
      </c>
      <c r="F474" s="5">
        <v>7.81325</v>
      </c>
      <c r="G474" s="5">
        <v>7.6792600000000002</v>
      </c>
    </row>
    <row r="475" spans="1:7">
      <c r="A475" s="1">
        <v>41215</v>
      </c>
      <c r="B475" s="2" t="str">
        <f t="shared" si="7"/>
        <v>Friday</v>
      </c>
      <c r="C475" s="3">
        <v>690</v>
      </c>
      <c r="D475" s="5">
        <v>5.21401</v>
      </c>
      <c r="E475" s="4">
        <v>58.416666666666664</v>
      </c>
      <c r="F475" s="5">
        <v>11.203799999999999</v>
      </c>
      <c r="G475" s="5">
        <v>5.3553199999999999</v>
      </c>
    </row>
    <row r="476" spans="1:7">
      <c r="A476" s="1">
        <v>41253</v>
      </c>
      <c r="B476" s="2" t="str">
        <f t="shared" si="7"/>
        <v>Monday</v>
      </c>
      <c r="C476" s="3">
        <v>475</v>
      </c>
      <c r="D476" s="5">
        <v>5.21</v>
      </c>
      <c r="E476" s="4">
        <v>40.283333333333331</v>
      </c>
      <c r="F476" s="5">
        <v>7.7270200000000004</v>
      </c>
      <c r="G476" s="5">
        <v>7.7649600000000003</v>
      </c>
    </row>
    <row r="477" spans="1:7">
      <c r="A477" s="1">
        <v>41169</v>
      </c>
      <c r="B477" s="2" t="str">
        <f t="shared" si="7"/>
        <v>Monday</v>
      </c>
      <c r="C477" s="3">
        <v>313</v>
      </c>
      <c r="D477" s="5">
        <v>5.2013199999999999</v>
      </c>
      <c r="E477" s="4">
        <v>35.633333333333333</v>
      </c>
      <c r="F477" s="5">
        <v>6.8526300000000004</v>
      </c>
      <c r="G477" s="5">
        <v>8.7557700000000001</v>
      </c>
    </row>
    <row r="478" spans="1:7">
      <c r="A478" s="1">
        <v>41219</v>
      </c>
      <c r="B478" s="2" t="str">
        <f t="shared" si="7"/>
        <v>Tuesday</v>
      </c>
      <c r="C478" s="3">
        <v>377</v>
      </c>
      <c r="D478" s="5">
        <v>5.1993099999999997</v>
      </c>
      <c r="E478" s="4">
        <v>48.516666666666666</v>
      </c>
      <c r="F478" s="5">
        <v>9.3334799999999998</v>
      </c>
      <c r="G478" s="5">
        <v>6.4284699999999999</v>
      </c>
    </row>
    <row r="479" spans="1:7">
      <c r="A479" s="1">
        <v>41177</v>
      </c>
      <c r="B479" s="2" t="str">
        <f t="shared" si="7"/>
        <v>Tuesday</v>
      </c>
      <c r="C479" s="3">
        <v>293</v>
      </c>
      <c r="D479" s="5">
        <v>5.1785300000000003</v>
      </c>
      <c r="E479" s="4">
        <v>34.65</v>
      </c>
      <c r="F479" s="5">
        <v>6.6924999999999999</v>
      </c>
      <c r="G479" s="5">
        <v>8.9652600000000007</v>
      </c>
    </row>
    <row r="480" spans="1:7">
      <c r="A480" s="1">
        <v>41287</v>
      </c>
      <c r="B480" s="2" t="str">
        <f t="shared" si="7"/>
        <v>Sunday</v>
      </c>
      <c r="C480" s="3">
        <v>262</v>
      </c>
      <c r="D480" s="5">
        <v>5.1708299999999996</v>
      </c>
      <c r="E480" s="4">
        <v>36.366666666666667</v>
      </c>
      <c r="F480" s="5">
        <v>7.0335900000000002</v>
      </c>
      <c r="G480" s="5">
        <v>8.5305</v>
      </c>
    </row>
    <row r="481" spans="1:7">
      <c r="A481" s="1">
        <v>41281</v>
      </c>
      <c r="B481" s="2" t="str">
        <f t="shared" si="7"/>
        <v>Monday</v>
      </c>
      <c r="C481" s="3">
        <v>444</v>
      </c>
      <c r="D481" s="5">
        <v>5.1598100000000002</v>
      </c>
      <c r="E481" s="4">
        <v>39.916666666666664</v>
      </c>
      <c r="F481" s="5">
        <v>7.7380399999999998</v>
      </c>
      <c r="G481" s="5">
        <v>7.7538999999999998</v>
      </c>
    </row>
    <row r="482" spans="1:7">
      <c r="A482" s="1">
        <v>41141</v>
      </c>
      <c r="B482" s="2" t="str">
        <f t="shared" si="7"/>
        <v>Monday</v>
      </c>
      <c r="C482" s="3">
        <v>478</v>
      </c>
      <c r="D482" s="5">
        <v>5.1481300000000001</v>
      </c>
      <c r="E482" s="4">
        <v>46.2</v>
      </c>
      <c r="F482" s="5">
        <v>8.9769000000000005</v>
      </c>
      <c r="G482" s="5">
        <v>6.6838300000000004</v>
      </c>
    </row>
    <row r="483" spans="1:7">
      <c r="A483" s="1">
        <v>41297</v>
      </c>
      <c r="B483" s="2" t="str">
        <f t="shared" si="7"/>
        <v>Wednesday</v>
      </c>
      <c r="C483" s="3">
        <v>288</v>
      </c>
      <c r="D483" s="5">
        <v>5.14771</v>
      </c>
      <c r="E483" s="4">
        <v>39.4</v>
      </c>
      <c r="F483" s="5">
        <v>7.65402</v>
      </c>
      <c r="G483" s="5">
        <v>7.8390199999999997</v>
      </c>
    </row>
    <row r="484" spans="1:7">
      <c r="A484" s="1">
        <v>41185</v>
      </c>
      <c r="B484" s="2" t="str">
        <f t="shared" si="7"/>
        <v>Wednesday</v>
      </c>
      <c r="C484" s="3">
        <v>260</v>
      </c>
      <c r="D484" s="5">
        <v>5.1448400000000003</v>
      </c>
      <c r="E484" s="4">
        <v>33.116666666666667</v>
      </c>
      <c r="F484" s="5">
        <v>6.4370000000000003</v>
      </c>
      <c r="G484" s="5">
        <v>9.3211200000000005</v>
      </c>
    </row>
    <row r="485" spans="1:7">
      <c r="A485" s="1">
        <v>41176</v>
      </c>
      <c r="B485" s="2" t="str">
        <f t="shared" si="7"/>
        <v>Monday</v>
      </c>
      <c r="C485" s="3">
        <v>449</v>
      </c>
      <c r="D485" s="5">
        <v>5.1352900000000004</v>
      </c>
      <c r="E485" s="4">
        <v>35.483333333333334</v>
      </c>
      <c r="F485" s="5">
        <v>6.9100599999999996</v>
      </c>
      <c r="G485" s="5">
        <v>8.6829900000000002</v>
      </c>
    </row>
    <row r="486" spans="1:7">
      <c r="A486" s="1">
        <v>41209</v>
      </c>
      <c r="B486" s="2" t="str">
        <f t="shared" si="7"/>
        <v>Saturday</v>
      </c>
      <c r="C486" s="3">
        <v>477</v>
      </c>
      <c r="D486" s="5">
        <v>5.1300800000000004</v>
      </c>
      <c r="E486" s="4">
        <v>40.416666666666664</v>
      </c>
      <c r="F486" s="5">
        <v>7.8792499999999999</v>
      </c>
      <c r="G486" s="5">
        <v>7.6149399999999998</v>
      </c>
    </row>
    <row r="487" spans="1:7">
      <c r="A487" s="1">
        <v>41306</v>
      </c>
      <c r="B487" s="2" t="str">
        <f t="shared" si="7"/>
        <v>Friday</v>
      </c>
      <c r="C487" s="3">
        <v>252</v>
      </c>
      <c r="D487" s="5">
        <v>5.1222500000000002</v>
      </c>
      <c r="E487" s="4">
        <v>37.016666666666666</v>
      </c>
      <c r="F487" s="5">
        <v>7.2269399999999999</v>
      </c>
      <c r="G487" s="5">
        <v>8.30227</v>
      </c>
    </row>
    <row r="488" spans="1:7">
      <c r="A488" s="1">
        <v>41015</v>
      </c>
      <c r="B488" s="2" t="str">
        <f t="shared" si="7"/>
        <v>Monday</v>
      </c>
      <c r="C488" s="3">
        <v>231</v>
      </c>
      <c r="D488" s="5">
        <v>5.1207399999999996</v>
      </c>
      <c r="E488" s="4">
        <v>41.616666666666667</v>
      </c>
      <c r="F488" s="5">
        <v>8.1286699999999996</v>
      </c>
      <c r="G488" s="5">
        <v>7.3812899999999999</v>
      </c>
    </row>
    <row r="489" spans="1:7">
      <c r="A489" s="1">
        <v>41301</v>
      </c>
      <c r="B489" s="2" t="str">
        <f t="shared" si="7"/>
        <v>Sunday</v>
      </c>
      <c r="C489" s="3">
        <v>265</v>
      </c>
      <c r="D489" s="5">
        <v>5.1194899999999999</v>
      </c>
      <c r="E489" s="4">
        <v>34.766666666666666</v>
      </c>
      <c r="F489" s="5">
        <v>6.7918799999999999</v>
      </c>
      <c r="G489" s="5">
        <v>8.8340700000000005</v>
      </c>
    </row>
    <row r="490" spans="1:7">
      <c r="A490" s="1">
        <v>41356</v>
      </c>
      <c r="B490" s="2" t="str">
        <f t="shared" si="7"/>
        <v>Saturday</v>
      </c>
      <c r="C490" s="3">
        <v>270</v>
      </c>
      <c r="D490" s="5">
        <v>5.1157899999999996</v>
      </c>
      <c r="E490" s="4">
        <v>38.81666666666667</v>
      </c>
      <c r="F490" s="5">
        <v>7.5868399999999996</v>
      </c>
      <c r="G490" s="5">
        <v>7.9084300000000001</v>
      </c>
    </row>
    <row r="491" spans="1:7">
      <c r="A491" s="1">
        <v>41273</v>
      </c>
      <c r="B491" s="2" t="str">
        <f t="shared" si="7"/>
        <v>Sunday</v>
      </c>
      <c r="C491" s="3">
        <v>255</v>
      </c>
      <c r="D491" s="5">
        <v>5.11029</v>
      </c>
      <c r="E491" s="4">
        <v>48.016666666666666</v>
      </c>
      <c r="F491" s="5">
        <v>9.3989700000000003</v>
      </c>
      <c r="G491" s="5">
        <v>6.38368</v>
      </c>
    </row>
    <row r="492" spans="1:7">
      <c r="A492" s="1">
        <v>41202</v>
      </c>
      <c r="B492" s="2" t="str">
        <f t="shared" si="7"/>
        <v>Saturday</v>
      </c>
      <c r="C492" s="3">
        <v>239</v>
      </c>
      <c r="D492" s="5">
        <v>5.1086099999999997</v>
      </c>
      <c r="E492" s="4">
        <v>35.166666666666664</v>
      </c>
      <c r="F492" s="5">
        <v>6.88469</v>
      </c>
      <c r="G492" s="5">
        <v>8.7149999999999999</v>
      </c>
    </row>
    <row r="493" spans="1:7">
      <c r="A493" s="1">
        <v>41271</v>
      </c>
      <c r="B493" s="2" t="str">
        <f t="shared" si="7"/>
        <v>Friday</v>
      </c>
      <c r="C493" s="3">
        <v>308</v>
      </c>
      <c r="D493" s="5">
        <v>5.1072100000000002</v>
      </c>
      <c r="E493" s="4">
        <v>39</v>
      </c>
      <c r="F493" s="5">
        <v>7.6388800000000003</v>
      </c>
      <c r="G493" s="5">
        <v>7.8545499999999997</v>
      </c>
    </row>
    <row r="494" spans="1:7">
      <c r="A494" s="1">
        <v>41240</v>
      </c>
      <c r="B494" s="2" t="str">
        <f t="shared" si="7"/>
        <v>Tuesday</v>
      </c>
      <c r="C494" s="3">
        <v>395</v>
      </c>
      <c r="D494" s="5">
        <v>5.1043200000000004</v>
      </c>
      <c r="E494" s="4">
        <v>36.299999999999997</v>
      </c>
      <c r="F494" s="5">
        <v>7.1122399999999999</v>
      </c>
      <c r="G494" s="5">
        <v>8.4361599999999992</v>
      </c>
    </row>
    <row r="495" spans="1:7">
      <c r="A495" s="1">
        <v>41328</v>
      </c>
      <c r="B495" s="2" t="str">
        <f t="shared" si="7"/>
        <v>Saturday</v>
      </c>
      <c r="C495" s="3">
        <v>294</v>
      </c>
      <c r="D495" s="5">
        <v>5.1012199999999996</v>
      </c>
      <c r="E495" s="4">
        <v>39.716666666666669</v>
      </c>
      <c r="F495" s="5">
        <v>7.7853300000000001</v>
      </c>
      <c r="G495" s="5">
        <v>7.7068099999999999</v>
      </c>
    </row>
    <row r="496" spans="1:7">
      <c r="A496" s="1">
        <v>41241</v>
      </c>
      <c r="B496" s="2" t="str">
        <f t="shared" si="7"/>
        <v>Wednesday</v>
      </c>
      <c r="C496" s="3">
        <v>272</v>
      </c>
      <c r="D496" s="5">
        <v>5.1006200000000002</v>
      </c>
      <c r="E496" s="4">
        <v>38.333333333333336</v>
      </c>
      <c r="F496" s="5">
        <v>7.5180699999999998</v>
      </c>
      <c r="G496" s="5">
        <v>7.9807699999999997</v>
      </c>
    </row>
    <row r="497" spans="1:7">
      <c r="A497" s="1">
        <v>41030</v>
      </c>
      <c r="B497" s="2" t="str">
        <f t="shared" si="7"/>
        <v>Tuesday</v>
      </c>
      <c r="C497" s="3">
        <v>521</v>
      </c>
      <c r="D497" s="5">
        <v>5.0995600000000003</v>
      </c>
      <c r="E497" s="4">
        <v>47.016666666666666</v>
      </c>
      <c r="F497" s="5">
        <v>9.2204200000000007</v>
      </c>
      <c r="G497" s="5">
        <v>6.5072900000000002</v>
      </c>
    </row>
    <row r="498" spans="1:7">
      <c r="A498" s="1">
        <v>41214</v>
      </c>
      <c r="B498" s="2" t="str">
        <f t="shared" si="7"/>
        <v>Thursday</v>
      </c>
      <c r="C498" s="3">
        <v>434</v>
      </c>
      <c r="D498" s="5">
        <v>5.0956900000000003</v>
      </c>
      <c r="E498" s="4">
        <v>47.016666666666666</v>
      </c>
      <c r="F498" s="5">
        <v>9.2286900000000003</v>
      </c>
      <c r="G498" s="5">
        <v>6.5014599999999998</v>
      </c>
    </row>
    <row r="499" spans="1:7">
      <c r="A499" s="1">
        <v>41230</v>
      </c>
      <c r="B499" s="2" t="str">
        <f t="shared" si="7"/>
        <v>Saturday</v>
      </c>
      <c r="C499" s="3">
        <v>269</v>
      </c>
      <c r="D499" s="5">
        <v>5.0907200000000001</v>
      </c>
      <c r="E499" s="4">
        <v>38.516666666666666</v>
      </c>
      <c r="F499" s="5">
        <v>7.5662599999999998</v>
      </c>
      <c r="G499" s="5">
        <v>7.9299499999999998</v>
      </c>
    </row>
    <row r="500" spans="1:7">
      <c r="A500" s="1">
        <v>41225</v>
      </c>
      <c r="B500" s="2" t="str">
        <f t="shared" si="7"/>
        <v>Monday</v>
      </c>
      <c r="C500" s="3">
        <v>421</v>
      </c>
      <c r="D500" s="5">
        <v>5.0864799999999999</v>
      </c>
      <c r="E500" s="4">
        <v>35.450000000000003</v>
      </c>
      <c r="F500" s="5">
        <v>6.9713200000000004</v>
      </c>
      <c r="G500" s="5">
        <v>8.6066900000000004</v>
      </c>
    </row>
    <row r="501" spans="1:7">
      <c r="A501" s="1">
        <v>41206</v>
      </c>
      <c r="B501" s="2" t="str">
        <f t="shared" si="7"/>
        <v>Wednesday</v>
      </c>
      <c r="C501" s="3">
        <v>364</v>
      </c>
      <c r="D501" s="5">
        <v>5.0812999999999997</v>
      </c>
      <c r="E501" s="4">
        <v>41.133333333333333</v>
      </c>
      <c r="F501" s="5">
        <v>8.0970800000000001</v>
      </c>
      <c r="G501" s="5">
        <v>7.4100799999999998</v>
      </c>
    </row>
    <row r="502" spans="1:7">
      <c r="A502" s="1">
        <v>41224</v>
      </c>
      <c r="B502" s="2" t="str">
        <f t="shared" si="7"/>
        <v>Sunday</v>
      </c>
      <c r="C502" s="3">
        <v>362</v>
      </c>
      <c r="D502" s="5">
        <v>5.0788000000000002</v>
      </c>
      <c r="E502" s="4">
        <v>39.116666666666667</v>
      </c>
      <c r="F502" s="5">
        <v>7.7030900000000004</v>
      </c>
      <c r="G502" s="5">
        <v>7.7890800000000002</v>
      </c>
    </row>
    <row r="503" spans="1:7">
      <c r="A503" s="1">
        <v>41239</v>
      </c>
      <c r="B503" s="2" t="str">
        <f t="shared" si="7"/>
        <v>Monday</v>
      </c>
      <c r="C503" s="3">
        <v>276</v>
      </c>
      <c r="D503" s="5">
        <v>5.0694900000000001</v>
      </c>
      <c r="E503" s="4">
        <v>36.633333333333333</v>
      </c>
      <c r="F503" s="5">
        <v>7.2285700000000004</v>
      </c>
      <c r="G503" s="5">
        <v>8.3003900000000002</v>
      </c>
    </row>
    <row r="504" spans="1:7">
      <c r="A504" s="1">
        <v>41399</v>
      </c>
      <c r="B504" s="2" t="str">
        <f t="shared" si="7"/>
        <v>Sunday</v>
      </c>
      <c r="C504" s="3">
        <v>288</v>
      </c>
      <c r="D504" s="5">
        <v>5.069</v>
      </c>
      <c r="E504" s="4">
        <v>24.55</v>
      </c>
      <c r="F504" s="5">
        <v>4.8420199999999998</v>
      </c>
      <c r="G504" s="5">
        <v>12.391500000000001</v>
      </c>
    </row>
    <row r="505" spans="1:7">
      <c r="A505" s="1">
        <v>41221</v>
      </c>
      <c r="B505" s="2" t="str">
        <f t="shared" si="7"/>
        <v>Thursday</v>
      </c>
      <c r="C505" s="3">
        <v>393</v>
      </c>
      <c r="D505" s="5">
        <v>5.0659400000000003</v>
      </c>
      <c r="E505" s="4">
        <v>37.35</v>
      </c>
      <c r="F505" s="5">
        <v>7.3750999999999998</v>
      </c>
      <c r="G505" s="5">
        <v>8.1354799999999994</v>
      </c>
    </row>
    <row r="506" spans="1:7">
      <c r="A506" s="1">
        <v>41335</v>
      </c>
      <c r="B506" s="2" t="str">
        <f t="shared" si="7"/>
        <v>Saturday</v>
      </c>
      <c r="C506" s="3">
        <v>285</v>
      </c>
      <c r="D506" s="5">
        <v>5.0658300000000001</v>
      </c>
      <c r="E506" s="4">
        <v>43.483333333333334</v>
      </c>
      <c r="F506" s="5">
        <v>8.5831599999999995</v>
      </c>
      <c r="G506" s="5">
        <v>6.9904299999999999</v>
      </c>
    </row>
    <row r="507" spans="1:7">
      <c r="A507" s="1">
        <v>41237</v>
      </c>
      <c r="B507" s="2" t="str">
        <f t="shared" si="7"/>
        <v>Saturday</v>
      </c>
      <c r="C507" s="3">
        <v>277</v>
      </c>
      <c r="D507" s="5">
        <v>5.0623899999999997</v>
      </c>
      <c r="E507" s="4">
        <v>37.75</v>
      </c>
      <c r="F507" s="5">
        <v>7.45974</v>
      </c>
      <c r="G507" s="5">
        <v>8.0431699999999999</v>
      </c>
    </row>
    <row r="508" spans="1:7">
      <c r="A508" s="1">
        <v>41197</v>
      </c>
      <c r="B508" s="2" t="str">
        <f t="shared" si="7"/>
        <v>Monday</v>
      </c>
      <c r="C508" s="3">
        <v>236</v>
      </c>
      <c r="D508" s="5">
        <v>5.0579400000000003</v>
      </c>
      <c r="E508" s="4">
        <v>38.43333333333333</v>
      </c>
      <c r="F508" s="5">
        <v>7.5690799999999996</v>
      </c>
      <c r="G508" s="5">
        <v>7.9269800000000004</v>
      </c>
    </row>
    <row r="509" spans="1:7">
      <c r="A509" s="1">
        <v>41200</v>
      </c>
      <c r="B509" s="2" t="str">
        <f t="shared" si="7"/>
        <v>Thursday</v>
      </c>
      <c r="C509" s="3">
        <v>268</v>
      </c>
      <c r="D509" s="5">
        <v>5.05281</v>
      </c>
      <c r="E509" s="4">
        <v>42.383333333333333</v>
      </c>
      <c r="F509" s="5">
        <v>8.3909099999999999</v>
      </c>
      <c r="G509" s="5">
        <v>7.1505999999999998</v>
      </c>
    </row>
    <row r="510" spans="1:7">
      <c r="A510" s="1">
        <v>41189</v>
      </c>
      <c r="B510" s="2" t="str">
        <f t="shared" si="7"/>
        <v>Sunday</v>
      </c>
      <c r="C510" s="3">
        <v>294</v>
      </c>
      <c r="D510" s="5">
        <v>5.0506900000000003</v>
      </c>
      <c r="E510" s="4">
        <v>37.68333333333333</v>
      </c>
      <c r="F510" s="5">
        <v>7.4619499999999999</v>
      </c>
      <c r="G510" s="5">
        <v>8.0408000000000008</v>
      </c>
    </row>
    <row r="511" spans="1:7">
      <c r="A511" s="1">
        <v>41238</v>
      </c>
      <c r="B511" s="2" t="str">
        <f t="shared" si="7"/>
        <v>Sunday</v>
      </c>
      <c r="C511" s="3">
        <v>239</v>
      </c>
      <c r="D511" s="5">
        <v>5.0506200000000003</v>
      </c>
      <c r="E511" s="4">
        <v>36.799999999999997</v>
      </c>
      <c r="F511" s="5">
        <v>7.28918</v>
      </c>
      <c r="G511" s="5">
        <v>8.2313799999999997</v>
      </c>
    </row>
    <row r="512" spans="1:7">
      <c r="A512" s="1">
        <v>41226</v>
      </c>
      <c r="B512" s="2" t="str">
        <f t="shared" si="7"/>
        <v>Tuesday</v>
      </c>
      <c r="C512" s="3">
        <v>290</v>
      </c>
      <c r="D512" s="5">
        <v>5.0488999999999997</v>
      </c>
      <c r="E512" s="4">
        <v>39.18333333333333</v>
      </c>
      <c r="F512" s="5">
        <v>7.7609000000000004</v>
      </c>
      <c r="G512" s="5">
        <v>7.7310600000000003</v>
      </c>
    </row>
    <row r="513" spans="1:7">
      <c r="A513" s="1">
        <v>41256</v>
      </c>
      <c r="B513" s="2" t="str">
        <f t="shared" si="7"/>
        <v>Thursday</v>
      </c>
      <c r="C513" s="3">
        <v>374</v>
      </c>
      <c r="D513" s="5">
        <v>5.04298</v>
      </c>
      <c r="E513" s="4">
        <v>37.93333333333333</v>
      </c>
      <c r="F513" s="5">
        <v>7.5231399999999997</v>
      </c>
      <c r="G513" s="5">
        <v>7.9753999999999996</v>
      </c>
    </row>
    <row r="514" spans="1:7">
      <c r="A514" s="1">
        <v>41028</v>
      </c>
      <c r="B514" s="2" t="str">
        <f t="shared" ref="B514:B577" si="8">TEXT(A514,"dddd")</f>
        <v>Sunday</v>
      </c>
      <c r="C514" s="3">
        <v>477</v>
      </c>
      <c r="D514" s="5">
        <v>5.0395200000000004</v>
      </c>
      <c r="E514" s="4">
        <v>43.56666666666667</v>
      </c>
      <c r="F514" s="5">
        <v>8.6466499999999993</v>
      </c>
      <c r="G514" s="5">
        <v>6.9390999999999998</v>
      </c>
    </row>
    <row r="515" spans="1:7">
      <c r="A515" s="1">
        <v>41231</v>
      </c>
      <c r="B515" s="2" t="str">
        <f t="shared" si="8"/>
        <v>Sunday</v>
      </c>
      <c r="C515" s="3">
        <v>288</v>
      </c>
      <c r="D515" s="5">
        <v>5.0301400000000003</v>
      </c>
      <c r="E515" s="4">
        <v>41.25</v>
      </c>
      <c r="F515" s="5">
        <v>8.2025199999999998</v>
      </c>
      <c r="G515" s="5">
        <v>7.3148299999999997</v>
      </c>
    </row>
    <row r="516" spans="1:7">
      <c r="A516" s="1">
        <v>41192</v>
      </c>
      <c r="B516" s="2" t="str">
        <f t="shared" si="8"/>
        <v>Wednesday</v>
      </c>
      <c r="C516" s="3">
        <v>329</v>
      </c>
      <c r="D516" s="5">
        <v>5.0217400000000003</v>
      </c>
      <c r="E516" s="4">
        <v>37.216666666666669</v>
      </c>
      <c r="F516" s="5">
        <v>7.4141599999999999</v>
      </c>
      <c r="G516" s="5">
        <v>8.0926200000000001</v>
      </c>
    </row>
    <row r="517" spans="1:7">
      <c r="A517" s="1">
        <v>41212</v>
      </c>
      <c r="B517" s="2" t="str">
        <f t="shared" si="8"/>
        <v>Tuesday</v>
      </c>
      <c r="C517" s="3">
        <v>262</v>
      </c>
      <c r="D517" s="5">
        <v>5.0116100000000001</v>
      </c>
      <c r="E517" s="4">
        <v>41.35</v>
      </c>
      <c r="F517" s="5">
        <v>8.2538099999999996</v>
      </c>
      <c r="G517" s="5">
        <v>7.2693700000000003</v>
      </c>
    </row>
    <row r="518" spans="1:7">
      <c r="A518" s="1">
        <v>41198</v>
      </c>
      <c r="B518" s="2" t="str">
        <f t="shared" si="8"/>
        <v>Tuesday</v>
      </c>
      <c r="C518" s="3">
        <v>352</v>
      </c>
      <c r="D518" s="5">
        <v>5.0112100000000002</v>
      </c>
      <c r="E518" s="4">
        <v>38.35</v>
      </c>
      <c r="F518" s="5">
        <v>7.6550099999999999</v>
      </c>
      <c r="G518" s="5">
        <v>7.8380000000000001</v>
      </c>
    </row>
    <row r="519" spans="1:7">
      <c r="A519" s="1">
        <v>41305</v>
      </c>
      <c r="B519" s="2" t="str">
        <f t="shared" si="8"/>
        <v>Thursday</v>
      </c>
      <c r="C519" s="3">
        <v>228</v>
      </c>
      <c r="D519" s="5">
        <v>5.00746</v>
      </c>
      <c r="E519" s="4">
        <v>33.466666666666669</v>
      </c>
      <c r="F519" s="5">
        <v>6.68337</v>
      </c>
      <c r="G519" s="5">
        <v>8.9775100000000005</v>
      </c>
    </row>
    <row r="520" spans="1:7">
      <c r="A520" s="1">
        <v>41222</v>
      </c>
      <c r="B520" s="2" t="str">
        <f t="shared" si="8"/>
        <v>Friday</v>
      </c>
      <c r="C520" s="3">
        <v>506</v>
      </c>
      <c r="D520" s="5">
        <v>5.0061400000000003</v>
      </c>
      <c r="E520" s="4">
        <v>34.93333333333333</v>
      </c>
      <c r="F520" s="5">
        <v>6.9809299999999999</v>
      </c>
      <c r="G520" s="5">
        <v>8.5948399999999996</v>
      </c>
    </row>
    <row r="521" spans="1:7">
      <c r="A521" s="1">
        <v>41242</v>
      </c>
      <c r="B521" s="2" t="str">
        <f t="shared" si="8"/>
        <v>Thursday</v>
      </c>
      <c r="C521" s="3">
        <v>229</v>
      </c>
      <c r="D521" s="5">
        <v>5.0043600000000001</v>
      </c>
      <c r="E521" s="4">
        <v>39.4</v>
      </c>
      <c r="F521" s="5">
        <v>7.8735999999999997</v>
      </c>
      <c r="G521" s="5">
        <v>7.6204000000000001</v>
      </c>
    </row>
    <row r="522" spans="1:7">
      <c r="A522" s="1">
        <v>41419</v>
      </c>
      <c r="B522" s="2" t="str">
        <f t="shared" si="8"/>
        <v>Saturday</v>
      </c>
      <c r="C522" s="3">
        <v>302</v>
      </c>
      <c r="D522" s="5">
        <v>5.0034099999999997</v>
      </c>
      <c r="E522" s="4">
        <v>33.75</v>
      </c>
      <c r="F522" s="5">
        <v>6.74404</v>
      </c>
      <c r="G522" s="5">
        <v>8.8967500000000008</v>
      </c>
    </row>
    <row r="523" spans="1:7">
      <c r="A523" s="1">
        <v>41207</v>
      </c>
      <c r="B523" s="2" t="str">
        <f t="shared" si="8"/>
        <v>Thursday</v>
      </c>
      <c r="C523" s="3">
        <v>435</v>
      </c>
      <c r="D523" s="5">
        <v>5.0003200000000003</v>
      </c>
      <c r="E523" s="4">
        <v>41.6</v>
      </c>
      <c r="F523" s="5">
        <v>8.3197700000000001</v>
      </c>
      <c r="G523" s="5">
        <v>7.2117399999999998</v>
      </c>
    </row>
    <row r="524" spans="1:7">
      <c r="A524" s="1">
        <v>41086</v>
      </c>
      <c r="B524" s="2" t="str">
        <f t="shared" si="8"/>
        <v>Tuesday</v>
      </c>
      <c r="C524" s="3">
        <v>228</v>
      </c>
      <c r="D524" s="5">
        <v>5</v>
      </c>
      <c r="E524" s="4">
        <v>45</v>
      </c>
      <c r="F524" s="5">
        <v>9</v>
      </c>
      <c r="G524" s="5">
        <v>6.6666699999999999</v>
      </c>
    </row>
    <row r="525" spans="1:7">
      <c r="A525" s="1">
        <v>41083</v>
      </c>
      <c r="B525" s="2" t="str">
        <f t="shared" si="8"/>
        <v>Saturday</v>
      </c>
      <c r="C525" s="3">
        <v>228</v>
      </c>
      <c r="D525" s="5">
        <v>5</v>
      </c>
      <c r="E525" s="4">
        <v>45</v>
      </c>
      <c r="F525" s="5">
        <v>9</v>
      </c>
      <c r="G525" s="5">
        <v>6.6666699999999999</v>
      </c>
    </row>
    <row r="526" spans="1:7">
      <c r="A526" s="1">
        <v>41079</v>
      </c>
      <c r="B526" s="2" t="str">
        <f t="shared" si="8"/>
        <v>Tuesday</v>
      </c>
      <c r="C526" s="3">
        <v>228</v>
      </c>
      <c r="D526" s="5">
        <v>5</v>
      </c>
      <c r="E526" s="4">
        <v>45</v>
      </c>
      <c r="F526" s="5">
        <v>9</v>
      </c>
      <c r="G526" s="5">
        <v>6.6666699999999999</v>
      </c>
    </row>
    <row r="527" spans="1:7">
      <c r="A527" s="1">
        <v>41078</v>
      </c>
      <c r="B527" s="2" t="str">
        <f t="shared" si="8"/>
        <v>Monday</v>
      </c>
      <c r="C527" s="3">
        <v>228</v>
      </c>
      <c r="D527" s="5">
        <v>5</v>
      </c>
      <c r="E527" s="4">
        <v>45</v>
      </c>
      <c r="F527" s="5">
        <v>9</v>
      </c>
      <c r="G527" s="5">
        <v>6.6666699999999999</v>
      </c>
    </row>
    <row r="528" spans="1:7">
      <c r="A528" s="1">
        <v>41060</v>
      </c>
      <c r="B528" s="2" t="str">
        <f t="shared" si="8"/>
        <v>Thursday</v>
      </c>
      <c r="C528" s="3">
        <v>227</v>
      </c>
      <c r="D528" s="5">
        <v>5</v>
      </c>
      <c r="E528" s="4">
        <v>45</v>
      </c>
      <c r="F528" s="5">
        <v>9</v>
      </c>
      <c r="G528" s="5">
        <v>6.6666699999999999</v>
      </c>
    </row>
    <row r="529" spans="1:7">
      <c r="A529" s="1">
        <v>41340</v>
      </c>
      <c r="B529" s="2" t="str">
        <f t="shared" si="8"/>
        <v>Thursday</v>
      </c>
      <c r="C529" s="3">
        <v>286</v>
      </c>
      <c r="D529" s="5">
        <v>4.9963800000000003</v>
      </c>
      <c r="E529" s="4">
        <v>36.716666666666669</v>
      </c>
      <c r="F529" s="5">
        <v>7.3480800000000004</v>
      </c>
      <c r="G529" s="5">
        <v>8.1654</v>
      </c>
    </row>
    <row r="530" spans="1:7">
      <c r="A530" s="1">
        <v>41276</v>
      </c>
      <c r="B530" s="2" t="str">
        <f t="shared" si="8"/>
        <v>Wednesday</v>
      </c>
      <c r="C530" s="3">
        <v>285</v>
      </c>
      <c r="D530" s="5">
        <v>4.9938700000000003</v>
      </c>
      <c r="E530" s="4">
        <v>37.799999999999997</v>
      </c>
      <c r="F530" s="5">
        <v>7.5695800000000002</v>
      </c>
      <c r="G530" s="5">
        <v>7.9264700000000001</v>
      </c>
    </row>
    <row r="531" spans="1:7">
      <c r="A531" s="1">
        <v>41286</v>
      </c>
      <c r="B531" s="2" t="str">
        <f t="shared" si="8"/>
        <v>Saturday</v>
      </c>
      <c r="C531" s="3">
        <v>373</v>
      </c>
      <c r="D531" s="5">
        <v>4.9936299999999996</v>
      </c>
      <c r="E531" s="4">
        <v>35.15</v>
      </c>
      <c r="F531" s="5">
        <v>7.0413399999999999</v>
      </c>
      <c r="G531" s="5">
        <v>8.5211000000000006</v>
      </c>
    </row>
    <row r="532" spans="1:7">
      <c r="A532" s="1">
        <v>41277</v>
      </c>
      <c r="B532" s="2" t="str">
        <f t="shared" si="8"/>
        <v>Thursday</v>
      </c>
      <c r="C532" s="3">
        <v>234</v>
      </c>
      <c r="D532" s="5">
        <v>4.9933300000000003</v>
      </c>
      <c r="E532" s="4">
        <v>36.450000000000003</v>
      </c>
      <c r="F532" s="5">
        <v>7.30274</v>
      </c>
      <c r="G532" s="5">
        <v>8.2161000000000008</v>
      </c>
    </row>
    <row r="533" spans="1:7">
      <c r="A533" s="1">
        <v>41232</v>
      </c>
      <c r="B533" s="2" t="str">
        <f t="shared" si="8"/>
        <v>Monday</v>
      </c>
      <c r="C533" s="3">
        <v>262</v>
      </c>
      <c r="D533" s="5">
        <v>4.9917499999999997</v>
      </c>
      <c r="E533" s="4">
        <v>41.866666666666667</v>
      </c>
      <c r="F533" s="5">
        <v>8.3887400000000003</v>
      </c>
      <c r="G533" s="5">
        <v>7.1524400000000004</v>
      </c>
    </row>
    <row r="534" spans="1:7">
      <c r="A534" s="1">
        <v>41531</v>
      </c>
      <c r="B534" s="2" t="str">
        <f t="shared" si="8"/>
        <v>Saturday</v>
      </c>
      <c r="C534" s="3">
        <v>287</v>
      </c>
      <c r="D534" s="5">
        <v>4.9911199999999996</v>
      </c>
      <c r="E534" s="4">
        <v>88.833333333333329</v>
      </c>
      <c r="F534" s="5">
        <v>11.392200000000001</v>
      </c>
      <c r="G534" s="5">
        <v>5.2667599999999997</v>
      </c>
    </row>
    <row r="535" spans="1:7">
      <c r="A535" s="1">
        <v>41257</v>
      </c>
      <c r="B535" s="2" t="str">
        <f t="shared" si="8"/>
        <v>Friday</v>
      </c>
      <c r="C535" s="3">
        <v>285</v>
      </c>
      <c r="D535" s="5">
        <v>4.9884899999999996</v>
      </c>
      <c r="E535" s="4">
        <v>39.333333333333336</v>
      </c>
      <c r="F535" s="5">
        <v>7.8870800000000001</v>
      </c>
      <c r="G535" s="5">
        <v>7.60738</v>
      </c>
    </row>
    <row r="536" spans="1:7">
      <c r="A536" s="1">
        <v>41261</v>
      </c>
      <c r="B536" s="2" t="str">
        <f t="shared" si="8"/>
        <v>Tuesday</v>
      </c>
      <c r="C536" s="3">
        <v>259</v>
      </c>
      <c r="D536" s="5">
        <v>4.9867499999999998</v>
      </c>
      <c r="E536" s="4">
        <v>34.783333333333331</v>
      </c>
      <c r="F536" s="5">
        <v>6.97743</v>
      </c>
      <c r="G536" s="5">
        <v>8.5991599999999995</v>
      </c>
    </row>
    <row r="537" spans="1:7">
      <c r="A537" s="1">
        <v>41026</v>
      </c>
      <c r="B537" s="2" t="str">
        <f t="shared" si="8"/>
        <v>Friday</v>
      </c>
      <c r="C537" s="3">
        <v>499</v>
      </c>
      <c r="D537" s="5">
        <v>4.9865899999999996</v>
      </c>
      <c r="E537" s="4">
        <v>45.483333333333334</v>
      </c>
      <c r="F537" s="5">
        <v>9.1221599999999992</v>
      </c>
      <c r="G537" s="5">
        <v>6.5773900000000003</v>
      </c>
    </row>
    <row r="538" spans="1:7">
      <c r="A538" s="1">
        <v>41259</v>
      </c>
      <c r="B538" s="2" t="str">
        <f t="shared" si="8"/>
        <v>Sunday</v>
      </c>
      <c r="C538" s="3">
        <v>234</v>
      </c>
      <c r="D538" s="5">
        <v>4.9858500000000001</v>
      </c>
      <c r="E538" s="4">
        <v>33.43333333333333</v>
      </c>
      <c r="F538" s="5">
        <v>6.7075500000000003</v>
      </c>
      <c r="G538" s="5">
        <v>8.9451400000000003</v>
      </c>
    </row>
    <row r="539" spans="1:7">
      <c r="A539" s="1">
        <v>41199</v>
      </c>
      <c r="B539" s="2" t="str">
        <f t="shared" si="8"/>
        <v>Wednesday</v>
      </c>
      <c r="C539" s="3">
        <v>282</v>
      </c>
      <c r="D539" s="5">
        <v>4.9843900000000003</v>
      </c>
      <c r="E539" s="4">
        <v>40.18333333333333</v>
      </c>
      <c r="F539" s="5">
        <v>8.0641800000000003</v>
      </c>
      <c r="G539" s="5">
        <v>7.4403100000000002</v>
      </c>
    </row>
    <row r="540" spans="1:7">
      <c r="A540" s="1">
        <v>41323</v>
      </c>
      <c r="B540" s="2" t="str">
        <f t="shared" si="8"/>
        <v>Monday</v>
      </c>
      <c r="C540" s="3">
        <v>233</v>
      </c>
      <c r="D540" s="5">
        <v>4.9803899999999999</v>
      </c>
      <c r="E540" s="4">
        <v>38.533333333333331</v>
      </c>
      <c r="F540" s="5">
        <v>7.7377500000000001</v>
      </c>
      <c r="G540" s="5">
        <v>7.7542</v>
      </c>
    </row>
    <row r="541" spans="1:7">
      <c r="A541" s="1">
        <v>41064</v>
      </c>
      <c r="B541" s="2" t="str">
        <f t="shared" si="8"/>
        <v>Monday</v>
      </c>
      <c r="C541" s="3">
        <v>227</v>
      </c>
      <c r="D541" s="5">
        <v>4.9800000000000004</v>
      </c>
      <c r="E541" s="4">
        <v>45</v>
      </c>
      <c r="F541" s="5">
        <v>9.0361399999999996</v>
      </c>
      <c r="G541" s="5">
        <v>6.64</v>
      </c>
    </row>
    <row r="542" spans="1:7">
      <c r="A542" s="1">
        <v>41342</v>
      </c>
      <c r="B542" s="2" t="str">
        <f t="shared" si="8"/>
        <v>Saturday</v>
      </c>
      <c r="C542" s="3">
        <v>305</v>
      </c>
      <c r="D542" s="5">
        <v>4.97377</v>
      </c>
      <c r="E542" s="4">
        <v>36</v>
      </c>
      <c r="F542" s="5">
        <v>7.2377700000000003</v>
      </c>
      <c r="G542" s="5">
        <v>8.2898499999999995</v>
      </c>
    </row>
    <row r="543" spans="1:7">
      <c r="A543" s="1">
        <v>41063</v>
      </c>
      <c r="B543" s="2" t="str">
        <f t="shared" si="8"/>
        <v>Sunday</v>
      </c>
      <c r="C543" s="3">
        <v>209</v>
      </c>
      <c r="D543" s="5">
        <v>4.9705300000000001</v>
      </c>
      <c r="E543" s="4">
        <v>39.68333333333333</v>
      </c>
      <c r="F543" s="5">
        <v>7.9837199999999999</v>
      </c>
      <c r="G543" s="5">
        <v>7.5152900000000002</v>
      </c>
    </row>
    <row r="544" spans="1:7">
      <c r="A544" s="1">
        <v>41101</v>
      </c>
      <c r="B544" s="2" t="str">
        <f t="shared" si="8"/>
        <v>Wednesday</v>
      </c>
      <c r="C544" s="3">
        <v>227</v>
      </c>
      <c r="D544" s="5">
        <v>4.97</v>
      </c>
      <c r="E544" s="4">
        <v>45</v>
      </c>
      <c r="F544" s="5">
        <v>9.0543300000000002</v>
      </c>
      <c r="G544" s="5">
        <v>6.6266699999999998</v>
      </c>
    </row>
    <row r="545" spans="1:7">
      <c r="A545" s="1">
        <v>41092</v>
      </c>
      <c r="B545" s="2" t="str">
        <f t="shared" si="8"/>
        <v>Monday</v>
      </c>
      <c r="C545" s="3">
        <v>227</v>
      </c>
      <c r="D545" s="5">
        <v>4.97</v>
      </c>
      <c r="E545" s="4">
        <v>45</v>
      </c>
      <c r="F545" s="5">
        <v>9.0543300000000002</v>
      </c>
      <c r="G545" s="5">
        <v>6.6266699999999998</v>
      </c>
    </row>
    <row r="546" spans="1:7">
      <c r="A546" s="1">
        <v>41223</v>
      </c>
      <c r="B546" s="2" t="str">
        <f t="shared" si="8"/>
        <v>Saturday</v>
      </c>
      <c r="C546" s="3">
        <v>363</v>
      </c>
      <c r="D546" s="5">
        <v>4.9698799999999999</v>
      </c>
      <c r="E546" s="4">
        <v>35.983333333333334</v>
      </c>
      <c r="F546" s="5">
        <v>7.2406100000000002</v>
      </c>
      <c r="G546" s="5">
        <v>8.2865900000000003</v>
      </c>
    </row>
    <row r="547" spans="1:7">
      <c r="A547" s="1">
        <v>41254</v>
      </c>
      <c r="B547" s="2" t="str">
        <f t="shared" si="8"/>
        <v>Tuesday</v>
      </c>
      <c r="C547" s="3">
        <v>292</v>
      </c>
      <c r="D547" s="5">
        <v>4.9675599999999998</v>
      </c>
      <c r="E547" s="4">
        <v>33.93333333333333</v>
      </c>
      <c r="F547" s="5">
        <v>6.8324999999999996</v>
      </c>
      <c r="G547" s="5">
        <v>8.7815600000000007</v>
      </c>
    </row>
    <row r="548" spans="1:7">
      <c r="A548" s="1">
        <v>41343</v>
      </c>
      <c r="B548" s="2" t="str">
        <f t="shared" si="8"/>
        <v>Sunday</v>
      </c>
      <c r="C548" s="3">
        <v>254</v>
      </c>
      <c r="D548" s="5">
        <v>4.9629300000000001</v>
      </c>
      <c r="E548" s="4">
        <v>41.6</v>
      </c>
      <c r="F548" s="5">
        <v>8.3828499999999995</v>
      </c>
      <c r="G548" s="5">
        <v>7.15747</v>
      </c>
    </row>
    <row r="549" spans="1:7">
      <c r="A549" s="1">
        <v>41175</v>
      </c>
      <c r="B549" s="2" t="str">
        <f t="shared" si="8"/>
        <v>Sunday</v>
      </c>
      <c r="C549" s="3">
        <v>306</v>
      </c>
      <c r="D549" s="5">
        <v>4.9602399999999998</v>
      </c>
      <c r="E549" s="4">
        <v>31.883333333333333</v>
      </c>
      <c r="F549" s="5">
        <v>6.4300300000000004</v>
      </c>
      <c r="G549" s="5">
        <v>9.3312200000000001</v>
      </c>
    </row>
    <row r="550" spans="1:7">
      <c r="A550" s="1">
        <v>41168</v>
      </c>
      <c r="B550" s="2" t="str">
        <f t="shared" si="8"/>
        <v>Sunday</v>
      </c>
      <c r="C550" s="3">
        <v>345</v>
      </c>
      <c r="D550" s="5">
        <v>4.9595900000000004</v>
      </c>
      <c r="E550" s="4">
        <v>34.383333333333333</v>
      </c>
      <c r="F550" s="5">
        <v>6.93398</v>
      </c>
      <c r="G550" s="5">
        <v>8.6530400000000007</v>
      </c>
    </row>
    <row r="551" spans="1:7">
      <c r="A551" s="1">
        <v>41077</v>
      </c>
      <c r="B551" s="2" t="str">
        <f t="shared" si="8"/>
        <v>Sunday</v>
      </c>
      <c r="C551" s="3">
        <v>468</v>
      </c>
      <c r="D551" s="5">
        <v>4.9465199999999996</v>
      </c>
      <c r="E551" s="4">
        <v>44.633333333333333</v>
      </c>
      <c r="F551" s="5">
        <v>9.0265299999999993</v>
      </c>
      <c r="G551" s="5">
        <v>6.6470700000000003</v>
      </c>
    </row>
    <row r="552" spans="1:7">
      <c r="A552" s="1">
        <v>41292</v>
      </c>
      <c r="B552" s="2" t="str">
        <f t="shared" si="8"/>
        <v>Friday</v>
      </c>
      <c r="C552" s="3">
        <v>271</v>
      </c>
      <c r="D552" s="5">
        <v>4.9348599999999996</v>
      </c>
      <c r="E552" s="4">
        <v>34.18333333333333</v>
      </c>
      <c r="F552" s="5">
        <v>6.9298799999999998</v>
      </c>
      <c r="G552" s="5">
        <v>8.6581600000000005</v>
      </c>
    </row>
    <row r="553" spans="1:7">
      <c r="A553" s="1">
        <v>41041</v>
      </c>
      <c r="B553" s="2" t="str">
        <f t="shared" si="8"/>
        <v>Saturday</v>
      </c>
      <c r="C553" s="3">
        <v>285</v>
      </c>
      <c r="D553" s="5">
        <v>4.9346100000000002</v>
      </c>
      <c r="E553" s="4">
        <v>25.8</v>
      </c>
      <c r="F553" s="5">
        <v>5.2310699999999999</v>
      </c>
      <c r="G553" s="5">
        <v>11.469900000000001</v>
      </c>
    </row>
    <row r="554" spans="1:7">
      <c r="A554" s="1">
        <v>41233</v>
      </c>
      <c r="B554" s="2" t="str">
        <f t="shared" si="8"/>
        <v>Tuesday</v>
      </c>
      <c r="C554" s="3">
        <v>303</v>
      </c>
      <c r="D554" s="5">
        <v>4.9244500000000002</v>
      </c>
      <c r="E554" s="4">
        <v>40.049999999999997</v>
      </c>
      <c r="F554" s="5">
        <v>8.1359999999999992</v>
      </c>
      <c r="G554" s="5">
        <v>7.3746299999999998</v>
      </c>
    </row>
    <row r="555" spans="1:7">
      <c r="A555" s="1">
        <v>41148</v>
      </c>
      <c r="B555" s="2" t="str">
        <f t="shared" si="8"/>
        <v>Monday</v>
      </c>
      <c r="C555" s="3">
        <v>376</v>
      </c>
      <c r="D555" s="5">
        <v>4.9200400000000002</v>
      </c>
      <c r="E555" s="4">
        <v>35.883333333333333</v>
      </c>
      <c r="F555" s="5">
        <v>7.2947199999999999</v>
      </c>
      <c r="G555" s="5">
        <v>8.2251300000000001</v>
      </c>
    </row>
    <row r="556" spans="1:7">
      <c r="A556" s="1">
        <v>41307</v>
      </c>
      <c r="B556" s="2" t="str">
        <f t="shared" si="8"/>
        <v>Saturday</v>
      </c>
      <c r="C556" s="3">
        <v>248</v>
      </c>
      <c r="D556" s="5">
        <v>4.91256</v>
      </c>
      <c r="E556" s="4">
        <v>36.43333333333333</v>
      </c>
      <c r="F556" s="5">
        <v>7.4177200000000001</v>
      </c>
      <c r="G556" s="5">
        <v>8.0887399999999996</v>
      </c>
    </row>
    <row r="557" spans="1:7">
      <c r="A557" s="1">
        <v>41352</v>
      </c>
      <c r="B557" s="2" t="str">
        <f t="shared" si="8"/>
        <v>Tuesday</v>
      </c>
      <c r="C557" s="3">
        <v>273</v>
      </c>
      <c r="D557" s="5">
        <v>4.8942899999999998</v>
      </c>
      <c r="E557" s="4">
        <v>39.75</v>
      </c>
      <c r="F557" s="5">
        <v>8.1201799999999995</v>
      </c>
      <c r="G557" s="5">
        <v>7.3890000000000002</v>
      </c>
    </row>
    <row r="558" spans="1:7">
      <c r="A558" s="1">
        <v>41316</v>
      </c>
      <c r="B558" s="2" t="str">
        <f t="shared" si="8"/>
        <v>Monday</v>
      </c>
      <c r="C558" s="3">
        <v>286</v>
      </c>
      <c r="D558" s="5">
        <v>4.8930400000000001</v>
      </c>
      <c r="E558" s="4">
        <v>34.366666666666667</v>
      </c>
      <c r="F558" s="5">
        <v>7.0223500000000003</v>
      </c>
      <c r="G558" s="5">
        <v>8.5441500000000001</v>
      </c>
    </row>
    <row r="559" spans="1:7">
      <c r="A559" s="1">
        <v>41086</v>
      </c>
      <c r="B559" s="2" t="str">
        <f t="shared" si="8"/>
        <v>Tuesday</v>
      </c>
      <c r="C559" s="3">
        <v>299</v>
      </c>
      <c r="D559" s="5">
        <v>4.8779500000000002</v>
      </c>
      <c r="E559" s="4">
        <v>28.633333333333333</v>
      </c>
      <c r="F559" s="5">
        <v>5.8725699999999996</v>
      </c>
      <c r="G559" s="5">
        <v>10.217000000000001</v>
      </c>
    </row>
    <row r="560" spans="1:7">
      <c r="A560" s="1">
        <v>41299</v>
      </c>
      <c r="B560" s="2" t="str">
        <f t="shared" si="8"/>
        <v>Friday</v>
      </c>
      <c r="C560" s="3">
        <v>297</v>
      </c>
      <c r="D560" s="5">
        <v>4.8746200000000002</v>
      </c>
      <c r="E560" s="4">
        <v>50.233333333333334</v>
      </c>
      <c r="F560" s="5">
        <v>10.308299999999999</v>
      </c>
      <c r="G560" s="5">
        <v>5.8205600000000004</v>
      </c>
    </row>
    <row r="561" spans="1:7">
      <c r="A561" s="1">
        <v>41105</v>
      </c>
      <c r="B561" s="2" t="str">
        <f t="shared" si="8"/>
        <v>Sunday</v>
      </c>
      <c r="C561" s="3">
        <v>228</v>
      </c>
      <c r="D561" s="5">
        <v>4.87</v>
      </c>
      <c r="E561" s="4">
        <v>48</v>
      </c>
      <c r="F561" s="5">
        <v>9.8562600000000007</v>
      </c>
      <c r="G561" s="5">
        <v>6.0875000000000004</v>
      </c>
    </row>
    <row r="562" spans="1:7">
      <c r="A562" s="1">
        <v>41095</v>
      </c>
      <c r="B562" s="2" t="str">
        <f t="shared" si="8"/>
        <v>Thursday</v>
      </c>
      <c r="C562" s="3">
        <v>228</v>
      </c>
      <c r="D562" s="5">
        <v>4.87</v>
      </c>
      <c r="E562" s="4">
        <v>48</v>
      </c>
      <c r="F562" s="5">
        <v>9.8562600000000007</v>
      </c>
      <c r="G562" s="5">
        <v>6.0875000000000004</v>
      </c>
    </row>
    <row r="563" spans="1:7">
      <c r="A563" s="1">
        <v>41094</v>
      </c>
      <c r="B563" s="2" t="str">
        <f t="shared" si="8"/>
        <v>Wednesday</v>
      </c>
      <c r="C563" s="3">
        <v>228</v>
      </c>
      <c r="D563" s="5">
        <v>4.87</v>
      </c>
      <c r="E563" s="4">
        <v>48</v>
      </c>
      <c r="F563" s="5">
        <v>9.8562600000000007</v>
      </c>
      <c r="G563" s="5">
        <v>6.0875000000000004</v>
      </c>
    </row>
    <row r="564" spans="1:7">
      <c r="A564" s="1">
        <v>41325</v>
      </c>
      <c r="B564" s="2" t="str">
        <f t="shared" si="8"/>
        <v>Wednesday</v>
      </c>
      <c r="C564" s="3">
        <v>230</v>
      </c>
      <c r="D564" s="5">
        <v>4.8615899999999996</v>
      </c>
      <c r="E564" s="4">
        <v>33.15</v>
      </c>
      <c r="F564" s="5">
        <v>6.8175499999999998</v>
      </c>
      <c r="G564" s="5">
        <v>8.8008100000000002</v>
      </c>
    </row>
    <row r="565" spans="1:7">
      <c r="A565" s="1">
        <v>41062</v>
      </c>
      <c r="B565" s="2" t="str">
        <f t="shared" si="8"/>
        <v>Saturday</v>
      </c>
      <c r="C565" s="3">
        <v>189</v>
      </c>
      <c r="D565" s="5">
        <v>4.8508800000000001</v>
      </c>
      <c r="E565" s="4">
        <v>35.85</v>
      </c>
      <c r="F565" s="5">
        <v>7.3904100000000001</v>
      </c>
      <c r="G565" s="5">
        <v>8.1186299999999996</v>
      </c>
    </row>
    <row r="566" spans="1:7">
      <c r="A566" s="1">
        <v>41218</v>
      </c>
      <c r="B566" s="2" t="str">
        <f t="shared" si="8"/>
        <v>Monday</v>
      </c>
      <c r="C566" s="3">
        <v>303</v>
      </c>
      <c r="D566" s="5">
        <v>4.8481399999999999</v>
      </c>
      <c r="E566" s="4">
        <v>39.883333333333333</v>
      </c>
      <c r="F566" s="5">
        <v>8.2266700000000004</v>
      </c>
      <c r="G566" s="5">
        <v>7.2933500000000002</v>
      </c>
    </row>
    <row r="567" spans="1:7">
      <c r="A567" s="1">
        <v>41204</v>
      </c>
      <c r="B567" s="2" t="str">
        <f t="shared" si="8"/>
        <v>Monday</v>
      </c>
      <c r="C567" s="3">
        <v>475</v>
      </c>
      <c r="D567" s="5">
        <v>4.8406000000000002</v>
      </c>
      <c r="E567" s="4">
        <v>38.85</v>
      </c>
      <c r="F567" s="5">
        <v>8.0260599999999993</v>
      </c>
      <c r="G567" s="5">
        <v>7.4756499999999999</v>
      </c>
    </row>
    <row r="568" spans="1:7">
      <c r="A568" s="1">
        <v>41377</v>
      </c>
      <c r="B568" s="2" t="str">
        <f t="shared" si="8"/>
        <v>Saturday</v>
      </c>
      <c r="C568" s="3">
        <v>224</v>
      </c>
      <c r="D568" s="5">
        <v>4.8398599999999998</v>
      </c>
      <c r="E568" s="4">
        <v>33.716666666666669</v>
      </c>
      <c r="F568" s="5">
        <v>6.9667300000000001</v>
      </c>
      <c r="G568" s="5">
        <v>8.6123600000000007</v>
      </c>
    </row>
    <row r="569" spans="1:7">
      <c r="A569" s="1">
        <v>41315</v>
      </c>
      <c r="B569" s="2" t="str">
        <f t="shared" si="8"/>
        <v>Sunday</v>
      </c>
      <c r="C569" s="3">
        <v>243</v>
      </c>
      <c r="D569" s="5">
        <v>4.8344800000000001</v>
      </c>
      <c r="E569" s="4">
        <v>32.166666666666664</v>
      </c>
      <c r="F569" s="5">
        <v>6.6525699999999999</v>
      </c>
      <c r="G569" s="5">
        <v>9.0190800000000007</v>
      </c>
    </row>
    <row r="570" spans="1:7">
      <c r="A570" s="1">
        <v>41152</v>
      </c>
      <c r="B570" s="2" t="str">
        <f t="shared" si="8"/>
        <v>Friday</v>
      </c>
      <c r="C570" s="3">
        <v>496</v>
      </c>
      <c r="D570" s="5">
        <v>4.83</v>
      </c>
      <c r="E570" s="4">
        <v>43.1</v>
      </c>
      <c r="F570" s="5">
        <v>8.9225499999999993</v>
      </c>
      <c r="G570" s="5">
        <v>6.7245299999999997</v>
      </c>
    </row>
    <row r="571" spans="1:7">
      <c r="A571" s="1">
        <v>41075</v>
      </c>
      <c r="B571" s="2" t="str">
        <f t="shared" si="8"/>
        <v>Friday</v>
      </c>
      <c r="C571" s="3">
        <v>686</v>
      </c>
      <c r="D571" s="5">
        <v>4.8232799999999996</v>
      </c>
      <c r="E571" s="4">
        <v>65.433333333333337</v>
      </c>
      <c r="F571" s="5">
        <v>13.567</v>
      </c>
      <c r="G571" s="5">
        <v>4.4225000000000003</v>
      </c>
    </row>
    <row r="572" spans="1:7">
      <c r="A572" s="1">
        <v>41143</v>
      </c>
      <c r="B572" s="2" t="str">
        <f t="shared" si="8"/>
        <v>Wednesday</v>
      </c>
      <c r="C572" s="3">
        <v>558</v>
      </c>
      <c r="D572" s="5">
        <v>4.81914</v>
      </c>
      <c r="E572" s="4">
        <v>53.216666666666669</v>
      </c>
      <c r="F572" s="5">
        <v>11.045400000000001</v>
      </c>
      <c r="G572" s="5">
        <v>5.4321299999999999</v>
      </c>
    </row>
    <row r="573" spans="1:7">
      <c r="A573" s="1">
        <v>41336</v>
      </c>
      <c r="B573" s="2" t="str">
        <f t="shared" si="8"/>
        <v>Sunday</v>
      </c>
      <c r="C573" s="3">
        <v>257</v>
      </c>
      <c r="D573" s="5">
        <v>4.8127300000000002</v>
      </c>
      <c r="E573" s="4">
        <v>41.06666666666667</v>
      </c>
      <c r="F573" s="5">
        <v>8.5340600000000002</v>
      </c>
      <c r="G573" s="5">
        <v>7.0306499999999996</v>
      </c>
    </row>
    <row r="574" spans="1:7">
      <c r="A574" s="1">
        <v>41201</v>
      </c>
      <c r="B574" s="2" t="str">
        <f t="shared" si="8"/>
        <v>Friday</v>
      </c>
      <c r="C574" s="3">
        <v>327</v>
      </c>
      <c r="D574" s="5">
        <v>4.8081899999999997</v>
      </c>
      <c r="E574" s="4">
        <v>44.9</v>
      </c>
      <c r="F574" s="5">
        <v>9.3398699999999995</v>
      </c>
      <c r="G574" s="5">
        <v>6.4240700000000004</v>
      </c>
    </row>
    <row r="575" spans="1:7">
      <c r="A575" s="1">
        <v>41379</v>
      </c>
      <c r="B575" s="2" t="str">
        <f t="shared" si="8"/>
        <v>Monday</v>
      </c>
      <c r="C575" s="3">
        <v>449</v>
      </c>
      <c r="D575" s="5">
        <v>4.7955399999999999</v>
      </c>
      <c r="E575" s="4">
        <v>35.1</v>
      </c>
      <c r="F575" s="5">
        <v>7.3209999999999997</v>
      </c>
      <c r="G575" s="5">
        <v>8.1956000000000007</v>
      </c>
    </row>
    <row r="576" spans="1:7">
      <c r="A576" s="1">
        <v>41009</v>
      </c>
      <c r="B576" s="2" t="str">
        <f t="shared" si="8"/>
        <v>Tuesday</v>
      </c>
      <c r="C576" s="3">
        <v>220</v>
      </c>
      <c r="D576" s="5">
        <v>4.7722699999999998</v>
      </c>
      <c r="E576" s="4">
        <v>39.6</v>
      </c>
      <c r="F576" s="5">
        <v>8.3293800000000005</v>
      </c>
      <c r="G576" s="5">
        <v>7.2034200000000004</v>
      </c>
    </row>
    <row r="577" spans="1:7">
      <c r="A577" s="1">
        <v>41326</v>
      </c>
      <c r="B577" s="2" t="str">
        <f t="shared" si="8"/>
        <v>Thursday</v>
      </c>
      <c r="C577" s="3">
        <v>294</v>
      </c>
      <c r="D577" s="5">
        <v>4.7662100000000001</v>
      </c>
      <c r="E577" s="4">
        <v>33.56666666666667</v>
      </c>
      <c r="F577" s="5">
        <v>7.0441700000000003</v>
      </c>
      <c r="G577" s="5">
        <v>8.5176800000000004</v>
      </c>
    </row>
    <row r="578" spans="1:7">
      <c r="A578" s="1">
        <v>41412</v>
      </c>
      <c r="B578" s="2" t="str">
        <f t="shared" ref="B578:B641" si="9">TEXT(A578,"dddd")</f>
        <v>Saturday</v>
      </c>
      <c r="C578" s="3">
        <v>262</v>
      </c>
      <c r="D578" s="5">
        <v>4.7660999999999998</v>
      </c>
      <c r="E578" s="4">
        <v>33.983333333333334</v>
      </c>
      <c r="F578" s="5">
        <v>7.1306399999999996</v>
      </c>
      <c r="G578" s="5">
        <v>8.4143899999999991</v>
      </c>
    </row>
    <row r="579" spans="1:7">
      <c r="A579" s="1">
        <v>41440</v>
      </c>
      <c r="B579" s="2" t="str">
        <f t="shared" si="9"/>
        <v>Saturday</v>
      </c>
      <c r="C579" s="3">
        <v>259</v>
      </c>
      <c r="D579" s="5">
        <v>4.7601300000000002</v>
      </c>
      <c r="E579" s="4">
        <v>37.200000000000003</v>
      </c>
      <c r="F579" s="5">
        <v>7.3063900000000004</v>
      </c>
      <c r="G579" s="5">
        <v>8.2119900000000001</v>
      </c>
    </row>
    <row r="580" spans="1:7">
      <c r="A580" s="1">
        <v>41334</v>
      </c>
      <c r="B580" s="2" t="str">
        <f t="shared" si="9"/>
        <v>Friday</v>
      </c>
      <c r="C580" s="3">
        <v>225</v>
      </c>
      <c r="D580" s="5">
        <v>4.7466699999999999</v>
      </c>
      <c r="E580" s="4">
        <v>38.916666666666664</v>
      </c>
      <c r="F580" s="5">
        <v>8.1980900000000005</v>
      </c>
      <c r="G580" s="5">
        <v>7.3187800000000003</v>
      </c>
    </row>
    <row r="581" spans="1:7">
      <c r="A581" s="1">
        <v>41476</v>
      </c>
      <c r="B581" s="2" t="str">
        <f t="shared" si="9"/>
        <v>Sunday</v>
      </c>
      <c r="C581" s="3">
        <v>244</v>
      </c>
      <c r="D581" s="5">
        <v>4.7408700000000001</v>
      </c>
      <c r="E581" s="4">
        <v>37.68333333333333</v>
      </c>
      <c r="F581" s="5">
        <v>7.5684899999999997</v>
      </c>
      <c r="G581" s="5">
        <v>7.9276</v>
      </c>
    </row>
    <row r="582" spans="1:7">
      <c r="A582" s="1">
        <v>41124</v>
      </c>
      <c r="B582" s="2" t="str">
        <f t="shared" si="9"/>
        <v>Friday</v>
      </c>
      <c r="C582" s="3">
        <v>423</v>
      </c>
      <c r="D582" s="5">
        <v>4.7373599999999998</v>
      </c>
      <c r="E582" s="4">
        <v>40.43333333333333</v>
      </c>
      <c r="F582" s="5">
        <v>8.5355799999999995</v>
      </c>
      <c r="G582" s="5">
        <v>7.0293999999999999</v>
      </c>
    </row>
    <row r="583" spans="1:7">
      <c r="A583" s="1">
        <v>41371</v>
      </c>
      <c r="B583" s="2" t="str">
        <f t="shared" si="9"/>
        <v>Sunday</v>
      </c>
      <c r="C583" s="3">
        <v>256</v>
      </c>
      <c r="D583" s="5">
        <v>4.7358500000000001</v>
      </c>
      <c r="E583" s="4">
        <v>40.083333333333336</v>
      </c>
      <c r="F583" s="5">
        <v>8.4651499999999995</v>
      </c>
      <c r="G583" s="5">
        <v>7.0878899999999998</v>
      </c>
    </row>
    <row r="584" spans="1:7">
      <c r="A584" s="1">
        <v>41332</v>
      </c>
      <c r="B584" s="2" t="str">
        <f t="shared" si="9"/>
        <v>Wednesday</v>
      </c>
      <c r="C584" s="3">
        <v>145</v>
      </c>
      <c r="D584" s="5">
        <v>4.7358399999999996</v>
      </c>
      <c r="E584" s="4">
        <v>50.43333333333333</v>
      </c>
      <c r="F584" s="5">
        <v>10.6525</v>
      </c>
      <c r="G584" s="5">
        <v>5.6324899999999998</v>
      </c>
    </row>
    <row r="585" spans="1:7">
      <c r="A585" s="1">
        <v>41399</v>
      </c>
      <c r="B585" s="2" t="str">
        <f t="shared" si="9"/>
        <v>Sunday</v>
      </c>
      <c r="C585" s="3">
        <v>276</v>
      </c>
      <c r="D585" s="5">
        <v>4.7167399999999997</v>
      </c>
      <c r="E585" s="4">
        <v>35.700000000000003</v>
      </c>
      <c r="F585" s="5">
        <v>7.5674799999999998</v>
      </c>
      <c r="G585" s="5">
        <v>7.9286599999999998</v>
      </c>
    </row>
    <row r="586" spans="1:7">
      <c r="A586" s="1">
        <v>41132</v>
      </c>
      <c r="B586" s="2" t="str">
        <f t="shared" si="9"/>
        <v>Saturday</v>
      </c>
      <c r="C586" s="3">
        <v>350</v>
      </c>
      <c r="D586" s="5">
        <v>4.7130700000000001</v>
      </c>
      <c r="E586" s="4">
        <v>33.366666666666667</v>
      </c>
      <c r="F586" s="5">
        <v>7.0800400000000003</v>
      </c>
      <c r="G586" s="5">
        <v>8.4745299999999997</v>
      </c>
    </row>
    <row r="587" spans="1:7">
      <c r="A587" s="1">
        <v>41468</v>
      </c>
      <c r="B587" s="2" t="str">
        <f t="shared" si="9"/>
        <v>Saturday</v>
      </c>
      <c r="C587" s="3">
        <v>299</v>
      </c>
      <c r="D587" s="5">
        <v>4.7096099999999996</v>
      </c>
      <c r="E587" s="4">
        <v>37.516666666666666</v>
      </c>
      <c r="F587" s="5">
        <v>7.2385700000000002</v>
      </c>
      <c r="G587" s="5">
        <v>8.2889199999999992</v>
      </c>
    </row>
    <row r="588" spans="1:7">
      <c r="A588" s="1">
        <v>41436</v>
      </c>
      <c r="B588" s="2" t="str">
        <f t="shared" si="9"/>
        <v>Tuesday</v>
      </c>
      <c r="C588" s="3">
        <v>299</v>
      </c>
      <c r="D588" s="5">
        <v>4.7042799999999998</v>
      </c>
      <c r="E588" s="4">
        <v>37.549999999999997</v>
      </c>
      <c r="F588" s="5">
        <v>7.7451400000000001</v>
      </c>
      <c r="G588" s="5">
        <v>7.7467899999999998</v>
      </c>
    </row>
    <row r="589" spans="1:7">
      <c r="A589" s="1">
        <v>41012</v>
      </c>
      <c r="B589" s="2" t="str">
        <f t="shared" si="9"/>
        <v>Friday</v>
      </c>
      <c r="C589" s="3">
        <v>538</v>
      </c>
      <c r="D589" s="5">
        <v>4.6996700000000002</v>
      </c>
      <c r="E589" s="4">
        <v>48.5</v>
      </c>
      <c r="F589" s="5">
        <v>10.3057</v>
      </c>
      <c r="G589" s="5">
        <v>5.8220299999999998</v>
      </c>
    </row>
    <row r="590" spans="1:7">
      <c r="A590" s="1">
        <v>41350</v>
      </c>
      <c r="B590" s="2" t="str">
        <f t="shared" si="9"/>
        <v>Sunday</v>
      </c>
      <c r="C590" s="3">
        <v>223</v>
      </c>
      <c r="D590" s="5">
        <v>4.6974900000000002</v>
      </c>
      <c r="E590" s="4">
        <v>37.116666666666667</v>
      </c>
      <c r="F590" s="5">
        <v>7.8997200000000003</v>
      </c>
      <c r="G590" s="5">
        <v>7.5952099999999998</v>
      </c>
    </row>
    <row r="591" spans="1:7">
      <c r="A591" s="1">
        <v>41032</v>
      </c>
      <c r="B591" s="2" t="str">
        <f t="shared" si="9"/>
        <v>Thursday</v>
      </c>
      <c r="C591" s="3">
        <v>437</v>
      </c>
      <c r="D591" s="5">
        <v>4.69618</v>
      </c>
      <c r="E591" s="4">
        <v>39.4</v>
      </c>
      <c r="F591" s="5">
        <v>8.3903199999999991</v>
      </c>
      <c r="G591" s="5">
        <v>7.1510999999999996</v>
      </c>
    </row>
    <row r="592" spans="1:7">
      <c r="A592" s="1">
        <v>41234</v>
      </c>
      <c r="B592" s="2" t="str">
        <f t="shared" si="9"/>
        <v>Wednesday</v>
      </c>
      <c r="C592" s="3">
        <v>172</v>
      </c>
      <c r="D592" s="5">
        <v>4.68119</v>
      </c>
      <c r="E592" s="4">
        <v>28.816666666666666</v>
      </c>
      <c r="F592" s="5">
        <v>6.1577599999999997</v>
      </c>
      <c r="G592" s="5">
        <v>9.7438099999999999</v>
      </c>
    </row>
    <row r="593" spans="1:7">
      <c r="A593" s="1">
        <v>41478</v>
      </c>
      <c r="B593" s="2" t="str">
        <f t="shared" si="9"/>
        <v>Tuesday</v>
      </c>
      <c r="C593" s="3">
        <v>345</v>
      </c>
      <c r="D593" s="5">
        <v>4.6754800000000003</v>
      </c>
      <c r="E593" s="4">
        <v>36.68333333333333</v>
      </c>
      <c r="F593" s="5">
        <v>7.6537600000000001</v>
      </c>
      <c r="G593" s="5">
        <v>7.8392799999999996</v>
      </c>
    </row>
    <row r="594" spans="1:7">
      <c r="A594" s="1">
        <v>41131</v>
      </c>
      <c r="B594" s="2" t="str">
        <f t="shared" si="9"/>
        <v>Friday</v>
      </c>
      <c r="C594" s="3">
        <v>179</v>
      </c>
      <c r="D594" s="5">
        <v>4.67</v>
      </c>
      <c r="E594" s="4">
        <v>30.266666666666666</v>
      </c>
      <c r="F594" s="5">
        <v>6.4810800000000004</v>
      </c>
      <c r="G594" s="5">
        <v>9.2577099999999994</v>
      </c>
    </row>
    <row r="595" spans="1:7">
      <c r="A595" s="1">
        <v>41393</v>
      </c>
      <c r="B595" s="2" t="str">
        <f t="shared" si="9"/>
        <v>Monday</v>
      </c>
      <c r="C595" s="3">
        <v>266</v>
      </c>
      <c r="D595" s="5">
        <v>4.63462</v>
      </c>
      <c r="E595" s="4">
        <v>22.966666666666665</v>
      </c>
      <c r="F595" s="5">
        <v>4.9551699999999999</v>
      </c>
      <c r="G595" s="5">
        <v>12.108599999999999</v>
      </c>
    </row>
    <row r="596" spans="1:7">
      <c r="A596" s="1">
        <v>41055</v>
      </c>
      <c r="B596" s="2" t="str">
        <f t="shared" si="9"/>
        <v>Saturday</v>
      </c>
      <c r="C596" s="3">
        <v>165</v>
      </c>
      <c r="D596" s="5">
        <v>4.6333599999999997</v>
      </c>
      <c r="E596" s="4">
        <v>31.366666666666667</v>
      </c>
      <c r="F596" s="5">
        <v>6.7697500000000002</v>
      </c>
      <c r="G596" s="5">
        <v>8.8629599999999993</v>
      </c>
    </row>
    <row r="597" spans="1:7">
      <c r="A597" s="1">
        <v>41370</v>
      </c>
      <c r="B597" s="2" t="str">
        <f t="shared" si="9"/>
        <v>Saturday</v>
      </c>
      <c r="C597" s="3">
        <v>238</v>
      </c>
      <c r="D597" s="5">
        <v>4.57334</v>
      </c>
      <c r="E597" s="4">
        <v>35.583333333333336</v>
      </c>
      <c r="F597" s="5">
        <v>7.7812900000000003</v>
      </c>
      <c r="G597" s="5">
        <v>7.7107999999999999</v>
      </c>
    </row>
    <row r="598" spans="1:7">
      <c r="A598" s="1">
        <v>41357</v>
      </c>
      <c r="B598" s="2" t="str">
        <f t="shared" si="9"/>
        <v>Sunday</v>
      </c>
      <c r="C598" s="3">
        <v>268</v>
      </c>
      <c r="D598" s="5">
        <v>4.5618699999999999</v>
      </c>
      <c r="E598" s="4">
        <v>41.516666666666666</v>
      </c>
      <c r="F598" s="5">
        <v>9.0995600000000003</v>
      </c>
      <c r="G598" s="5">
        <v>6.5937200000000002</v>
      </c>
    </row>
    <row r="599" spans="1:7">
      <c r="A599" s="1">
        <v>41097</v>
      </c>
      <c r="B599" s="2" t="str">
        <f t="shared" si="9"/>
        <v>Saturday</v>
      </c>
      <c r="C599" s="3">
        <v>427</v>
      </c>
      <c r="D599" s="5">
        <v>4.5613799999999998</v>
      </c>
      <c r="E599" s="4">
        <v>40.799999999999997</v>
      </c>
      <c r="F599" s="5">
        <v>8.9452499999999997</v>
      </c>
      <c r="G599" s="5">
        <v>6.7074699999999998</v>
      </c>
    </row>
    <row r="600" spans="1:7">
      <c r="A600" s="1">
        <v>41103</v>
      </c>
      <c r="B600" s="2" t="str">
        <f t="shared" si="9"/>
        <v>Friday</v>
      </c>
      <c r="C600" s="3">
        <v>427</v>
      </c>
      <c r="D600" s="5">
        <v>4.5599999999999996</v>
      </c>
      <c r="E600" s="4">
        <v>40.799999999999997</v>
      </c>
      <c r="F600" s="5">
        <v>8.9473699999999994</v>
      </c>
      <c r="G600" s="5">
        <v>6.7058799999999996</v>
      </c>
    </row>
    <row r="601" spans="1:7">
      <c r="A601" s="1">
        <v>41220</v>
      </c>
      <c r="B601" s="2" t="str">
        <f t="shared" si="9"/>
        <v>Wednesday</v>
      </c>
      <c r="C601" s="3">
        <v>274</v>
      </c>
      <c r="D601" s="5">
        <v>4.5578200000000004</v>
      </c>
      <c r="E601" s="4">
        <v>33.43333333333333</v>
      </c>
      <c r="F601" s="5">
        <v>7.3376099999999997</v>
      </c>
      <c r="G601" s="5">
        <v>8.1770499999999995</v>
      </c>
    </row>
    <row r="602" spans="1:7">
      <c r="A602" s="1">
        <v>41486</v>
      </c>
      <c r="B602" s="2" t="str">
        <f t="shared" si="9"/>
        <v>Wednesday</v>
      </c>
      <c r="C602" s="3">
        <v>262</v>
      </c>
      <c r="D602" s="5">
        <v>4.5567299999999999</v>
      </c>
      <c r="E602" s="4">
        <v>33.283333333333331</v>
      </c>
      <c r="F602" s="5">
        <v>6.8660300000000003</v>
      </c>
      <c r="G602" s="5">
        <v>8.7386700000000008</v>
      </c>
    </row>
    <row r="603" spans="1:7">
      <c r="A603" s="1">
        <v>41497</v>
      </c>
      <c r="B603" s="2" t="str">
        <f t="shared" si="9"/>
        <v>Sunday</v>
      </c>
      <c r="C603" s="3">
        <v>241</v>
      </c>
      <c r="D603" s="5">
        <v>4.5526499999999999</v>
      </c>
      <c r="E603" s="4">
        <v>36.35</v>
      </c>
      <c r="F603" s="5">
        <v>7.1284700000000001</v>
      </c>
      <c r="G603" s="5">
        <v>8.4169499999999999</v>
      </c>
    </row>
    <row r="604" spans="1:7">
      <c r="A604" s="1">
        <v>41511</v>
      </c>
      <c r="B604" s="2" t="str">
        <f t="shared" si="9"/>
        <v>Sunday</v>
      </c>
      <c r="C604" s="3">
        <v>240</v>
      </c>
      <c r="D604" s="5">
        <v>4.5446299999999997</v>
      </c>
      <c r="E604" s="4">
        <v>38.166666666666664</v>
      </c>
      <c r="F604" s="5">
        <v>7.9493400000000003</v>
      </c>
      <c r="G604" s="5">
        <v>7.5477999999999996</v>
      </c>
    </row>
    <row r="605" spans="1:7">
      <c r="A605" s="1">
        <v>41308</v>
      </c>
      <c r="B605" s="2" t="str">
        <f t="shared" si="9"/>
        <v>Sunday</v>
      </c>
      <c r="C605" s="3">
        <v>221</v>
      </c>
      <c r="D605" s="5">
        <v>4.5425500000000003</v>
      </c>
      <c r="E605" s="4">
        <v>33.216666666666669</v>
      </c>
      <c r="F605" s="5">
        <v>7.3118999999999996</v>
      </c>
      <c r="G605" s="5">
        <v>8.2058</v>
      </c>
    </row>
    <row r="606" spans="1:7">
      <c r="A606" s="1">
        <v>41294</v>
      </c>
      <c r="B606" s="2" t="str">
        <f t="shared" si="9"/>
        <v>Sunday</v>
      </c>
      <c r="C606" s="3">
        <v>209</v>
      </c>
      <c r="D606" s="5">
        <v>4.5313499999999998</v>
      </c>
      <c r="E606" s="4">
        <v>36.1</v>
      </c>
      <c r="F606" s="5">
        <v>7.96767</v>
      </c>
      <c r="G606" s="5">
        <v>7.53043</v>
      </c>
    </row>
    <row r="607" spans="1:7">
      <c r="A607" s="1">
        <v>41490</v>
      </c>
      <c r="B607" s="2" t="str">
        <f t="shared" si="9"/>
        <v>Sunday</v>
      </c>
      <c r="C607" s="3">
        <v>231</v>
      </c>
      <c r="D607" s="5">
        <v>4.5301900000000002</v>
      </c>
      <c r="E607" s="4">
        <v>37.983333333333334</v>
      </c>
      <c r="F607" s="5">
        <v>7.3659499999999998</v>
      </c>
      <c r="G607" s="5">
        <v>8.1455900000000003</v>
      </c>
    </row>
    <row r="608" spans="1:7">
      <c r="A608" s="1">
        <v>41530</v>
      </c>
      <c r="B608" s="2" t="str">
        <f t="shared" si="9"/>
        <v>Friday</v>
      </c>
      <c r="C608" s="3">
        <v>244</v>
      </c>
      <c r="D608" s="5">
        <v>4.5260999999999996</v>
      </c>
      <c r="E608" s="4">
        <v>36.06666666666667</v>
      </c>
      <c r="F608" s="5">
        <v>7.2247399999999997</v>
      </c>
      <c r="G608" s="5">
        <v>8.3048000000000002</v>
      </c>
    </row>
    <row r="609" spans="1:7">
      <c r="A609" s="1">
        <v>41437</v>
      </c>
      <c r="B609" s="2" t="str">
        <f t="shared" si="9"/>
        <v>Wednesday</v>
      </c>
      <c r="C609" s="3">
        <v>268</v>
      </c>
      <c r="D609" s="5">
        <v>4.5250399999999997</v>
      </c>
      <c r="E609" s="4">
        <v>35.733333333333334</v>
      </c>
      <c r="F609" s="5">
        <v>7.1902699999999999</v>
      </c>
      <c r="G609" s="5">
        <v>8.3446099999999994</v>
      </c>
    </row>
    <row r="610" spans="1:7">
      <c r="A610" s="1">
        <v>41513</v>
      </c>
      <c r="B610" s="2" t="str">
        <f t="shared" si="9"/>
        <v>Tuesday</v>
      </c>
      <c r="C610" s="3">
        <v>301</v>
      </c>
      <c r="D610" s="5">
        <v>4.5072700000000001</v>
      </c>
      <c r="E610" s="4">
        <v>37.200000000000003</v>
      </c>
      <c r="F610" s="5">
        <v>7.9436400000000003</v>
      </c>
      <c r="G610" s="5">
        <v>7.55321</v>
      </c>
    </row>
    <row r="611" spans="1:7">
      <c r="A611" s="1">
        <v>41488</v>
      </c>
      <c r="B611" s="2" t="str">
        <f t="shared" si="9"/>
        <v>Friday</v>
      </c>
      <c r="C611" s="3">
        <v>215</v>
      </c>
      <c r="D611" s="5">
        <v>4.5069900000000001</v>
      </c>
      <c r="E611" s="4">
        <v>44.416666666666664</v>
      </c>
      <c r="F611" s="5">
        <v>7.97445</v>
      </c>
      <c r="G611" s="5">
        <v>7.5240299999999998</v>
      </c>
    </row>
    <row r="612" spans="1:7">
      <c r="A612" s="1">
        <v>41526</v>
      </c>
      <c r="B612" s="2" t="str">
        <f t="shared" si="9"/>
        <v>Monday</v>
      </c>
      <c r="C612" s="3">
        <v>268</v>
      </c>
      <c r="D612" s="5">
        <v>4.5023900000000001</v>
      </c>
      <c r="E612" s="4">
        <v>38.116666666666667</v>
      </c>
      <c r="F612" s="5">
        <v>8.0270499999999991</v>
      </c>
      <c r="G612" s="5">
        <v>7.4747300000000001</v>
      </c>
    </row>
    <row r="613" spans="1:7">
      <c r="A613" s="1">
        <v>41412</v>
      </c>
      <c r="B613" s="2" t="str">
        <f t="shared" si="9"/>
        <v>Saturday</v>
      </c>
      <c r="C613" s="3">
        <v>230</v>
      </c>
      <c r="D613" s="5">
        <v>4.4983500000000003</v>
      </c>
      <c r="E613" s="4">
        <v>35.799999999999997</v>
      </c>
      <c r="F613" s="5">
        <v>7.9598100000000001</v>
      </c>
      <c r="G613" s="5">
        <v>7.5378699999999998</v>
      </c>
    </row>
    <row r="614" spans="1:7">
      <c r="A614" s="1">
        <v>41421</v>
      </c>
      <c r="B614" s="2" t="str">
        <f t="shared" si="9"/>
        <v>Monday</v>
      </c>
      <c r="C614" s="3">
        <v>321</v>
      </c>
      <c r="D614" s="5">
        <v>4.4928699999999999</v>
      </c>
      <c r="E614" s="4">
        <v>40.700000000000003</v>
      </c>
      <c r="F614" s="5">
        <v>8.7668400000000002</v>
      </c>
      <c r="G614" s="5">
        <v>6.8439699999999997</v>
      </c>
    </row>
    <row r="615" spans="1:7">
      <c r="A615" s="1">
        <v>41481</v>
      </c>
      <c r="B615" s="2" t="str">
        <f t="shared" si="9"/>
        <v>Friday</v>
      </c>
      <c r="C615" s="3">
        <v>248</v>
      </c>
      <c r="D615" s="5">
        <v>4.4911099999999999</v>
      </c>
      <c r="E615" s="4">
        <v>36.4</v>
      </c>
      <c r="F615" s="5">
        <v>7.8721100000000002</v>
      </c>
      <c r="G615" s="5">
        <v>7.6218500000000002</v>
      </c>
    </row>
    <row r="616" spans="1:7">
      <c r="A616" s="1">
        <v>41495</v>
      </c>
      <c r="B616" s="2" t="str">
        <f t="shared" si="9"/>
        <v>Friday</v>
      </c>
      <c r="C616" s="3">
        <v>220</v>
      </c>
      <c r="D616" s="5">
        <v>4.4876399999999999</v>
      </c>
      <c r="E616" s="4">
        <v>38.116666666666667</v>
      </c>
      <c r="F616" s="5">
        <v>8.1163399999999992</v>
      </c>
      <c r="G616" s="5">
        <v>7.3925000000000001</v>
      </c>
    </row>
    <row r="617" spans="1:7">
      <c r="A617" s="1">
        <v>41428</v>
      </c>
      <c r="B617" s="2" t="str">
        <f t="shared" si="9"/>
        <v>Monday</v>
      </c>
      <c r="C617" s="3">
        <v>241</v>
      </c>
      <c r="D617" s="5">
        <v>4.4870000000000001</v>
      </c>
      <c r="E617" s="4">
        <v>36.266666666666666</v>
      </c>
      <c r="F617" s="5">
        <v>7.7627899999999999</v>
      </c>
      <c r="G617" s="5">
        <v>7.7291800000000004</v>
      </c>
    </row>
    <row r="618" spans="1:7">
      <c r="A618" s="1">
        <v>41474</v>
      </c>
      <c r="B618" s="2" t="str">
        <f t="shared" si="9"/>
        <v>Friday</v>
      </c>
      <c r="C618" s="3">
        <v>376</v>
      </c>
      <c r="D618" s="5">
        <v>4.4812599999999998</v>
      </c>
      <c r="E618" s="4">
        <v>41.55</v>
      </c>
      <c r="F618" s="5">
        <v>8.1545900000000007</v>
      </c>
      <c r="G618" s="5">
        <v>7.3578200000000002</v>
      </c>
    </row>
    <row r="619" spans="1:7">
      <c r="A619" s="1">
        <v>41303</v>
      </c>
      <c r="B619" s="2" t="str">
        <f t="shared" si="9"/>
        <v>Tuesday</v>
      </c>
      <c r="C619" s="3">
        <v>204</v>
      </c>
      <c r="D619" s="5">
        <v>4.4784100000000002</v>
      </c>
      <c r="E619" s="4">
        <v>35.416666666666664</v>
      </c>
      <c r="F619" s="5">
        <v>7.9104700000000001</v>
      </c>
      <c r="G619" s="5">
        <v>7.5848800000000001</v>
      </c>
    </row>
    <row r="620" spans="1:7">
      <c r="A620" s="1">
        <v>41439</v>
      </c>
      <c r="B620" s="2" t="str">
        <f t="shared" si="9"/>
        <v>Friday</v>
      </c>
      <c r="C620" s="3">
        <v>260</v>
      </c>
      <c r="D620" s="5">
        <v>4.4766700000000004</v>
      </c>
      <c r="E620" s="4">
        <v>39.68333333333333</v>
      </c>
      <c r="F620" s="5">
        <v>8.01844</v>
      </c>
      <c r="G620" s="5">
        <v>7.4827500000000002</v>
      </c>
    </row>
    <row r="621" spans="1:7">
      <c r="A621" s="1">
        <v>41501</v>
      </c>
      <c r="B621" s="2" t="str">
        <f t="shared" si="9"/>
        <v>Thursday</v>
      </c>
      <c r="C621" s="3">
        <v>213</v>
      </c>
      <c r="D621" s="5">
        <v>4.4738499999999997</v>
      </c>
      <c r="E621" s="4">
        <v>38.616666666666667</v>
      </c>
      <c r="F621" s="5">
        <v>8.0083699999999993</v>
      </c>
      <c r="G621" s="5">
        <v>7.4921600000000002</v>
      </c>
    </row>
    <row r="622" spans="1:7">
      <c r="A622" s="1">
        <v>41441</v>
      </c>
      <c r="B622" s="2" t="str">
        <f t="shared" si="9"/>
        <v>Sunday</v>
      </c>
      <c r="C622" s="3">
        <v>384</v>
      </c>
      <c r="D622" s="5">
        <v>4.4684400000000002</v>
      </c>
      <c r="E622" s="4">
        <v>36.516666666666666</v>
      </c>
      <c r="F622" s="5">
        <v>7.6132999999999997</v>
      </c>
      <c r="G622" s="5">
        <v>7.8809500000000003</v>
      </c>
    </row>
    <row r="623" spans="1:7">
      <c r="A623" s="1">
        <v>41503</v>
      </c>
      <c r="B623" s="2" t="str">
        <f t="shared" si="9"/>
        <v>Saturday</v>
      </c>
      <c r="C623" s="3">
        <v>267</v>
      </c>
      <c r="D623" s="5">
        <v>4.4674100000000001</v>
      </c>
      <c r="E623" s="4">
        <v>36.35</v>
      </c>
      <c r="F623" s="5">
        <v>7.7612300000000003</v>
      </c>
      <c r="G623" s="5">
        <v>7.7307300000000003</v>
      </c>
    </row>
    <row r="624" spans="1:7">
      <c r="A624" s="1">
        <v>41484</v>
      </c>
      <c r="B624" s="2" t="str">
        <f t="shared" si="9"/>
        <v>Monday</v>
      </c>
      <c r="C624" s="3">
        <v>253</v>
      </c>
      <c r="D624" s="5">
        <v>4.4664299999999999</v>
      </c>
      <c r="E624" s="4">
        <v>40.616666666666667</v>
      </c>
      <c r="F624" s="5">
        <v>7.8516300000000001</v>
      </c>
      <c r="G624" s="5">
        <v>7.6417200000000003</v>
      </c>
    </row>
    <row r="625" spans="1:7">
      <c r="A625" s="1">
        <v>41394</v>
      </c>
      <c r="B625" s="2" t="str">
        <f t="shared" si="9"/>
        <v>Tuesday</v>
      </c>
      <c r="C625" s="3">
        <v>242</v>
      </c>
      <c r="D625" s="5">
        <v>4.4660299999999999</v>
      </c>
      <c r="E625" s="4">
        <v>29.95</v>
      </c>
      <c r="F625" s="5">
        <v>6.7045399999999997</v>
      </c>
      <c r="G625" s="5">
        <v>8.9491599999999991</v>
      </c>
    </row>
    <row r="626" spans="1:7">
      <c r="A626" s="1">
        <v>41532</v>
      </c>
      <c r="B626" s="2" t="str">
        <f t="shared" si="9"/>
        <v>Sunday</v>
      </c>
      <c r="C626" s="3">
        <v>215</v>
      </c>
      <c r="D626" s="5">
        <v>4.4656200000000004</v>
      </c>
      <c r="E626" s="4">
        <v>37.116666666666667</v>
      </c>
      <c r="F626" s="5">
        <v>7.6289300000000004</v>
      </c>
      <c r="G626" s="5">
        <v>7.8647999999999998</v>
      </c>
    </row>
    <row r="627" spans="1:7">
      <c r="A627" s="1">
        <v>41472</v>
      </c>
      <c r="B627" s="2" t="str">
        <f t="shared" si="9"/>
        <v>Wednesday</v>
      </c>
      <c r="C627" s="3">
        <v>324</v>
      </c>
      <c r="D627" s="5">
        <v>4.4570100000000004</v>
      </c>
      <c r="E627" s="4">
        <v>37.116666666666667</v>
      </c>
      <c r="F627" s="5">
        <v>7.8932399999999996</v>
      </c>
      <c r="G627" s="5">
        <v>7.6014400000000002</v>
      </c>
    </row>
    <row r="628" spans="1:7">
      <c r="A628" s="1">
        <v>41046</v>
      </c>
      <c r="B628" s="2" t="str">
        <f t="shared" si="9"/>
        <v>Thursday</v>
      </c>
      <c r="C628" s="3">
        <v>254</v>
      </c>
      <c r="D628" s="5">
        <v>4.4521699999999997</v>
      </c>
      <c r="E628" s="4">
        <v>22.516666666666666</v>
      </c>
      <c r="F628" s="5">
        <v>5.0611800000000002</v>
      </c>
      <c r="G628" s="5">
        <v>11.854900000000001</v>
      </c>
    </row>
    <row r="629" spans="1:7">
      <c r="A629" s="1">
        <v>41516</v>
      </c>
      <c r="B629" s="2" t="str">
        <f t="shared" si="9"/>
        <v>Friday</v>
      </c>
      <c r="C629" s="3">
        <v>217</v>
      </c>
      <c r="D629" s="5">
        <v>4.4500599999999997</v>
      </c>
      <c r="E629" s="4">
        <v>36.533333333333331</v>
      </c>
      <c r="F629" s="5">
        <v>7.5100899999999999</v>
      </c>
      <c r="G629" s="5">
        <v>7.9892599999999998</v>
      </c>
    </row>
    <row r="630" spans="1:7">
      <c r="A630" s="1">
        <v>41438</v>
      </c>
      <c r="B630" s="2" t="str">
        <f t="shared" si="9"/>
        <v>Thursday</v>
      </c>
      <c r="C630" s="3">
        <v>255</v>
      </c>
      <c r="D630" s="5">
        <v>4.4497299999999997</v>
      </c>
      <c r="E630" s="4">
        <v>39.666666666666664</v>
      </c>
      <c r="F630" s="5">
        <v>8.2719000000000005</v>
      </c>
      <c r="G630" s="5">
        <v>7.2534799999999997</v>
      </c>
    </row>
    <row r="631" spans="1:7">
      <c r="A631" s="1">
        <v>41413</v>
      </c>
      <c r="B631" s="2" t="str">
        <f t="shared" si="9"/>
        <v>Sunday</v>
      </c>
      <c r="C631" s="3">
        <v>275</v>
      </c>
      <c r="D631" s="5">
        <v>4.4467499999999998</v>
      </c>
      <c r="E631" s="4">
        <v>35.783333333333331</v>
      </c>
      <c r="F631" s="5">
        <v>8.0487900000000003</v>
      </c>
      <c r="G631" s="5">
        <v>7.4545399999999997</v>
      </c>
    </row>
    <row r="632" spans="1:7">
      <c r="A632" s="1">
        <v>41509</v>
      </c>
      <c r="B632" s="2" t="str">
        <f t="shared" si="9"/>
        <v>Friday</v>
      </c>
      <c r="C632" s="3">
        <v>313</v>
      </c>
      <c r="D632" s="5">
        <v>4.43886</v>
      </c>
      <c r="E632" s="4">
        <v>37.450000000000003</v>
      </c>
      <c r="F632" s="5">
        <v>7.8122299999999996</v>
      </c>
      <c r="G632" s="5">
        <v>7.6802700000000002</v>
      </c>
    </row>
    <row r="633" spans="1:7">
      <c r="A633" s="1">
        <v>41528</v>
      </c>
      <c r="B633" s="2" t="str">
        <f t="shared" si="9"/>
        <v>Wednesday</v>
      </c>
      <c r="C633" s="3">
        <v>244</v>
      </c>
      <c r="D633" s="5">
        <v>4.4359900000000003</v>
      </c>
      <c r="E633" s="4">
        <v>37.466666666666669</v>
      </c>
      <c r="F633" s="5">
        <v>7.8229499999999996</v>
      </c>
      <c r="G633" s="5">
        <v>7.66974</v>
      </c>
    </row>
    <row r="634" spans="1:7">
      <c r="A634" s="1">
        <v>41548</v>
      </c>
      <c r="B634" s="2" t="str">
        <f t="shared" si="9"/>
        <v>Tuesday</v>
      </c>
      <c r="C634" s="3">
        <v>518</v>
      </c>
      <c r="D634" s="5">
        <v>4.4333600000000004</v>
      </c>
      <c r="E634" s="4">
        <v>36.233333333333334</v>
      </c>
      <c r="F634" s="5">
        <v>7.0843400000000001</v>
      </c>
      <c r="G634" s="5">
        <v>8.4693799999999992</v>
      </c>
    </row>
    <row r="635" spans="1:7">
      <c r="A635" s="1">
        <v>41084</v>
      </c>
      <c r="B635" s="2" t="str">
        <f t="shared" si="9"/>
        <v>Sunday</v>
      </c>
      <c r="C635" s="3">
        <v>483</v>
      </c>
      <c r="D635" s="5">
        <v>4.43323</v>
      </c>
      <c r="E635" s="4">
        <v>41.966666666666669</v>
      </c>
      <c r="F635" s="5">
        <v>9.4664699999999993</v>
      </c>
      <c r="G635" s="5">
        <v>6.3381600000000002</v>
      </c>
    </row>
    <row r="636" spans="1:7">
      <c r="A636" s="1">
        <v>41499</v>
      </c>
      <c r="B636" s="2" t="str">
        <f t="shared" si="9"/>
        <v>Tuesday</v>
      </c>
      <c r="C636" s="3">
        <v>290</v>
      </c>
      <c r="D636" s="5">
        <v>4.4263599999999999</v>
      </c>
      <c r="E636" s="4">
        <v>36.366666666666667</v>
      </c>
      <c r="F636" s="5">
        <v>7.7512800000000004</v>
      </c>
      <c r="G636" s="5">
        <v>7.7406499999999996</v>
      </c>
    </row>
    <row r="637" spans="1:7">
      <c r="A637" s="1">
        <v>41518</v>
      </c>
      <c r="B637" s="2" t="str">
        <f t="shared" si="9"/>
        <v>Sunday</v>
      </c>
      <c r="C637" s="3">
        <v>232</v>
      </c>
      <c r="D637" s="5">
        <v>4.4263399999999997</v>
      </c>
      <c r="E637" s="4">
        <v>36.666666666666664</v>
      </c>
      <c r="F637" s="5">
        <v>7.8483900000000002</v>
      </c>
      <c r="G637" s="5">
        <v>7.6448799999999997</v>
      </c>
    </row>
    <row r="638" spans="1:7">
      <c r="A638" s="1">
        <v>41534</v>
      </c>
      <c r="B638" s="2" t="str">
        <f t="shared" si="9"/>
        <v>Tuesday</v>
      </c>
      <c r="C638" s="3">
        <v>244</v>
      </c>
      <c r="D638" s="5">
        <v>4.4155499999999996</v>
      </c>
      <c r="E638" s="4">
        <v>35.633333333333333</v>
      </c>
      <c r="F638" s="5">
        <v>7.5350400000000004</v>
      </c>
      <c r="G638" s="5">
        <v>7.9627999999999997</v>
      </c>
    </row>
    <row r="639" spans="1:7">
      <c r="A639" s="1">
        <v>41133</v>
      </c>
      <c r="B639" s="2" t="str">
        <f t="shared" si="9"/>
        <v>Sunday</v>
      </c>
      <c r="C639" s="3">
        <v>511</v>
      </c>
      <c r="D639" s="5">
        <v>4.4137199999999996</v>
      </c>
      <c r="E639" s="4">
        <v>48.233333333333334</v>
      </c>
      <c r="F639" s="5">
        <v>10.9283</v>
      </c>
      <c r="G639" s="5">
        <v>5.4903300000000002</v>
      </c>
    </row>
    <row r="640" spans="1:7">
      <c r="A640" s="1">
        <v>41524</v>
      </c>
      <c r="B640" s="2" t="str">
        <f t="shared" si="9"/>
        <v>Saturday</v>
      </c>
      <c r="C640" s="3">
        <v>236</v>
      </c>
      <c r="D640" s="5">
        <v>4.4058900000000003</v>
      </c>
      <c r="E640" s="4">
        <v>33.549999999999997</v>
      </c>
      <c r="F640" s="5">
        <v>7.20092</v>
      </c>
      <c r="G640" s="5">
        <v>8.3322699999999994</v>
      </c>
    </row>
    <row r="641" spans="1:7">
      <c r="A641" s="1">
        <v>41426</v>
      </c>
      <c r="B641" s="2" t="str">
        <f t="shared" si="9"/>
        <v>Saturday</v>
      </c>
      <c r="C641" s="3">
        <v>220</v>
      </c>
      <c r="D641" s="5">
        <v>4.3938499999999996</v>
      </c>
      <c r="E641" s="4">
        <v>30.516666666666666</v>
      </c>
      <c r="F641" s="5">
        <v>6.53186</v>
      </c>
      <c r="G641" s="5">
        <v>9.1857500000000005</v>
      </c>
    </row>
    <row r="642" spans="1:7">
      <c r="A642" s="1">
        <v>41506</v>
      </c>
      <c r="B642" s="2" t="str">
        <f t="shared" ref="B642:B705" si="10">TEXT(A642,"dddd")</f>
        <v>Tuesday</v>
      </c>
      <c r="C642" s="3">
        <v>331</v>
      </c>
      <c r="D642" s="5">
        <v>4.3850199999999999</v>
      </c>
      <c r="E642" s="4">
        <v>33.133333333333333</v>
      </c>
      <c r="F642" s="5">
        <v>7.1140299999999996</v>
      </c>
      <c r="G642" s="5">
        <v>8.4340399999999995</v>
      </c>
    </row>
    <row r="643" spans="1:7">
      <c r="A643" s="1">
        <v>41108</v>
      </c>
      <c r="B643" s="2" t="str">
        <f t="shared" si="10"/>
        <v>Wednesday</v>
      </c>
      <c r="C643" s="3">
        <v>393</v>
      </c>
      <c r="D643" s="5">
        <v>4.3562000000000003</v>
      </c>
      <c r="E643" s="4">
        <v>37.549999999999997</v>
      </c>
      <c r="F643" s="5">
        <v>8.6223299999999998</v>
      </c>
      <c r="G643" s="5">
        <v>6.9586699999999997</v>
      </c>
    </row>
    <row r="644" spans="1:7">
      <c r="A644" s="1">
        <v>41110</v>
      </c>
      <c r="B644" s="2" t="str">
        <f t="shared" si="10"/>
        <v>Friday</v>
      </c>
      <c r="C644" s="3">
        <v>404</v>
      </c>
      <c r="D644" s="5">
        <v>4.3499999999999996</v>
      </c>
      <c r="E644" s="4">
        <v>37.549999999999997</v>
      </c>
      <c r="F644" s="5">
        <v>8.63218</v>
      </c>
      <c r="G644" s="5">
        <v>6.9507300000000001</v>
      </c>
    </row>
    <row r="645" spans="1:7">
      <c r="A645" s="1">
        <v>41322</v>
      </c>
      <c r="B645" s="2" t="str">
        <f t="shared" si="10"/>
        <v>Sunday</v>
      </c>
      <c r="C645" s="3">
        <v>206</v>
      </c>
      <c r="D645" s="5">
        <v>4.3163</v>
      </c>
      <c r="E645" s="4">
        <v>56.516666666666666</v>
      </c>
      <c r="F645" s="5">
        <v>13.0938</v>
      </c>
      <c r="G645" s="5">
        <v>4.5823099999999997</v>
      </c>
    </row>
    <row r="646" spans="1:7">
      <c r="A646" s="1">
        <v>41493</v>
      </c>
      <c r="B646" s="2" t="str">
        <f t="shared" si="10"/>
        <v>Wednesday</v>
      </c>
      <c r="C646" s="3">
        <v>208</v>
      </c>
      <c r="D646" s="5">
        <v>4.3021599999999998</v>
      </c>
      <c r="E646" s="4">
        <v>34.733333333333334</v>
      </c>
      <c r="F646" s="5">
        <v>7.7774400000000004</v>
      </c>
      <c r="G646" s="5">
        <v>7.71462</v>
      </c>
    </row>
    <row r="647" spans="1:7">
      <c r="A647" s="1">
        <v>41208</v>
      </c>
      <c r="B647" s="2" t="str">
        <f t="shared" si="10"/>
        <v>Friday</v>
      </c>
      <c r="C647" s="3">
        <v>285</v>
      </c>
      <c r="D647" s="5">
        <v>4.2961099999999997</v>
      </c>
      <c r="E647" s="4">
        <v>33.883333333333333</v>
      </c>
      <c r="F647" s="5">
        <v>7.8889500000000004</v>
      </c>
      <c r="G647" s="5">
        <v>7.6055799999999998</v>
      </c>
    </row>
    <row r="648" spans="1:7">
      <c r="A648" s="1">
        <v>41158</v>
      </c>
      <c r="B648" s="2" t="str">
        <f t="shared" si="10"/>
        <v>Thursday</v>
      </c>
      <c r="C648" s="3">
        <v>327</v>
      </c>
      <c r="D648" s="5">
        <v>4.28383</v>
      </c>
      <c r="E648" s="4">
        <v>31.8</v>
      </c>
      <c r="F648" s="5">
        <v>7.4237000000000002</v>
      </c>
      <c r="G648" s="5">
        <v>8.0822199999999995</v>
      </c>
    </row>
    <row r="649" spans="1:7">
      <c r="A649" s="1">
        <v>41329</v>
      </c>
      <c r="B649" s="2" t="str">
        <f t="shared" si="10"/>
        <v>Sunday</v>
      </c>
      <c r="C649" s="3">
        <v>231</v>
      </c>
      <c r="D649" s="5">
        <v>4.2608499999999996</v>
      </c>
      <c r="E649" s="4">
        <v>33.43333333333333</v>
      </c>
      <c r="F649" s="5">
        <v>7.8475400000000004</v>
      </c>
      <c r="G649" s="5">
        <v>7.6457100000000002</v>
      </c>
    </row>
    <row r="650" spans="1:7">
      <c r="A650" s="1">
        <v>41300</v>
      </c>
      <c r="B650" s="2" t="str">
        <f t="shared" si="10"/>
        <v>Saturday</v>
      </c>
      <c r="C650" s="3">
        <v>234</v>
      </c>
      <c r="D650" s="5">
        <v>4.2429699999999997</v>
      </c>
      <c r="E650" s="4">
        <v>35.6</v>
      </c>
      <c r="F650" s="5">
        <v>8.3908299999999993</v>
      </c>
      <c r="G650" s="5">
        <v>7.1506699999999999</v>
      </c>
    </row>
    <row r="651" spans="1:7">
      <c r="A651" s="1">
        <v>41294</v>
      </c>
      <c r="B651" s="2" t="str">
        <f t="shared" si="10"/>
        <v>Sunday</v>
      </c>
      <c r="C651" s="3">
        <v>222</v>
      </c>
      <c r="D651" s="5">
        <v>4.1538500000000003</v>
      </c>
      <c r="E651" s="4">
        <v>17.416666666666668</v>
      </c>
      <c r="F651" s="5">
        <v>4.1938599999999999</v>
      </c>
      <c r="G651" s="5">
        <v>14.3066</v>
      </c>
    </row>
    <row r="652" spans="1:7">
      <c r="A652" s="1">
        <v>41017</v>
      </c>
      <c r="B652" s="2" t="str">
        <f t="shared" si="10"/>
        <v>Wednesday</v>
      </c>
      <c r="C652" s="3">
        <v>181</v>
      </c>
      <c r="D652" s="5">
        <v>4.0868200000000003</v>
      </c>
      <c r="E652" s="4">
        <v>32.583333333333336</v>
      </c>
      <c r="F652" s="5">
        <v>7.9727899999999998</v>
      </c>
      <c r="G652" s="5">
        <v>7.5255900000000002</v>
      </c>
    </row>
    <row r="653" spans="1:7">
      <c r="A653" s="1">
        <v>41255</v>
      </c>
      <c r="B653" s="2" t="str">
        <f t="shared" si="10"/>
        <v>Wednesday</v>
      </c>
      <c r="C653" s="3">
        <v>188</v>
      </c>
      <c r="D653" s="5">
        <v>4.0055699999999996</v>
      </c>
      <c r="E653" s="4">
        <v>32.06666666666667</v>
      </c>
      <c r="F653" s="5">
        <v>8.0073899999999991</v>
      </c>
      <c r="G653" s="5">
        <v>7.49308</v>
      </c>
    </row>
    <row r="654" spans="1:7">
      <c r="A654" s="1">
        <v>41010</v>
      </c>
      <c r="B654" s="2" t="str">
        <f t="shared" si="10"/>
        <v>Wednesday</v>
      </c>
      <c r="C654" s="3">
        <v>468</v>
      </c>
      <c r="D654" s="5">
        <v>3.98936</v>
      </c>
      <c r="E654" s="4">
        <v>42.166666666666664</v>
      </c>
      <c r="F654" s="5">
        <v>10.5489</v>
      </c>
      <c r="G654" s="5">
        <v>5.6878000000000002</v>
      </c>
    </row>
    <row r="655" spans="1:7">
      <c r="A655" s="1">
        <v>41093</v>
      </c>
      <c r="B655" s="2" t="str">
        <f t="shared" si="10"/>
        <v>Tuesday</v>
      </c>
      <c r="C655" s="3">
        <v>189</v>
      </c>
      <c r="D655" s="5">
        <v>3.74871</v>
      </c>
      <c r="E655" s="4">
        <v>35</v>
      </c>
      <c r="F655" s="5">
        <v>9.34</v>
      </c>
      <c r="G655" s="5">
        <v>6.43</v>
      </c>
    </row>
    <row r="656" spans="1:7">
      <c r="A656" s="1">
        <v>41406</v>
      </c>
      <c r="B656" s="2" t="str">
        <f t="shared" si="10"/>
        <v>Sunday</v>
      </c>
      <c r="C656" s="3">
        <v>228</v>
      </c>
      <c r="D656" s="5">
        <v>3.72235</v>
      </c>
      <c r="E656" s="4">
        <v>32.516666666666666</v>
      </c>
      <c r="F656" s="5">
        <v>8.7344399999999993</v>
      </c>
      <c r="G656" s="5">
        <v>6.8693600000000004</v>
      </c>
    </row>
    <row r="657" spans="1:7">
      <c r="A657" s="1">
        <v>41076</v>
      </c>
      <c r="B657" s="2" t="str">
        <f t="shared" si="10"/>
        <v>Saturday</v>
      </c>
      <c r="C657" s="3">
        <v>321</v>
      </c>
      <c r="D657" s="5">
        <v>3.6701000000000001</v>
      </c>
      <c r="E657" s="4">
        <v>30.666666666666668</v>
      </c>
      <c r="F657" s="5">
        <v>8.3574400000000004</v>
      </c>
      <c r="G657" s="5">
        <v>7.1792400000000001</v>
      </c>
    </row>
    <row r="658" spans="1:7">
      <c r="A658" s="1">
        <v>41205</v>
      </c>
      <c r="B658" s="2" t="str">
        <f t="shared" si="10"/>
        <v>Tuesday</v>
      </c>
      <c r="C658" s="3">
        <v>214</v>
      </c>
      <c r="D658" s="5">
        <v>3.6099800000000002</v>
      </c>
      <c r="E658" s="4">
        <v>30.266666666666666</v>
      </c>
      <c r="F658" s="5">
        <v>8.3868799999999997</v>
      </c>
      <c r="G658" s="5">
        <v>7.1540299999999997</v>
      </c>
    </row>
    <row r="659" spans="1:7">
      <c r="A659" s="1">
        <v>41444</v>
      </c>
      <c r="B659" s="2" t="str">
        <f t="shared" si="10"/>
        <v>Wednesday</v>
      </c>
      <c r="C659" s="3">
        <v>199</v>
      </c>
      <c r="D659" s="5">
        <v>3.51492</v>
      </c>
      <c r="E659" s="4">
        <v>17.55</v>
      </c>
      <c r="F659" s="5">
        <v>4.1842800000000002</v>
      </c>
      <c r="G659" s="5">
        <v>14.339399999999999</v>
      </c>
    </row>
    <row r="660" spans="1:7">
      <c r="A660" s="1">
        <v>41209</v>
      </c>
      <c r="B660" s="2" t="str">
        <f t="shared" si="10"/>
        <v>Saturday</v>
      </c>
      <c r="C660" s="3">
        <v>753</v>
      </c>
      <c r="D660" s="5">
        <v>3.42</v>
      </c>
      <c r="E660" s="4">
        <v>65.416666666666671</v>
      </c>
      <c r="F660" s="5">
        <v>19</v>
      </c>
      <c r="G660" s="5">
        <v>3.14</v>
      </c>
    </row>
    <row r="661" spans="1:7">
      <c r="A661" s="1">
        <v>41259</v>
      </c>
      <c r="B661" s="2" t="str">
        <f t="shared" si="10"/>
        <v>Sunday</v>
      </c>
      <c r="C661" s="3">
        <v>172</v>
      </c>
      <c r="D661" s="5">
        <v>3.3816299999999999</v>
      </c>
      <c r="E661" s="4">
        <v>16.25</v>
      </c>
      <c r="F661" s="5">
        <v>4.8063599999999997</v>
      </c>
      <c r="G661" s="5">
        <v>12.483499999999999</v>
      </c>
    </row>
    <row r="662" spans="1:7">
      <c r="A662" s="1">
        <v>41543</v>
      </c>
      <c r="B662" s="2" t="str">
        <f t="shared" si="10"/>
        <v>Thursday</v>
      </c>
      <c r="C662" s="3">
        <v>170</v>
      </c>
      <c r="D662" s="5">
        <v>3.2079200000000001</v>
      </c>
      <c r="E662" s="4">
        <v>26.033333333333335</v>
      </c>
      <c r="F662" s="5">
        <v>7.7063199999999998</v>
      </c>
      <c r="G662" s="5">
        <v>7.7858200000000002</v>
      </c>
    </row>
    <row r="663" spans="1:7">
      <c r="A663" s="1">
        <v>41405</v>
      </c>
      <c r="B663" s="2" t="str">
        <f t="shared" si="10"/>
        <v>Saturday</v>
      </c>
      <c r="C663" s="3">
        <v>175</v>
      </c>
      <c r="D663" s="5">
        <v>3.1707000000000001</v>
      </c>
      <c r="E663" s="4">
        <v>26.533333333333335</v>
      </c>
      <c r="F663" s="5">
        <v>8.3697099999999995</v>
      </c>
      <c r="G663" s="5">
        <v>7.1687099999999999</v>
      </c>
    </row>
    <row r="664" spans="1:7">
      <c r="A664" s="1">
        <v>41359</v>
      </c>
      <c r="B664" s="2" t="str">
        <f t="shared" si="10"/>
        <v>Tuesday</v>
      </c>
      <c r="C664" s="3">
        <v>150</v>
      </c>
      <c r="D664" s="5">
        <v>3.0272999999999999</v>
      </c>
      <c r="E664" s="4">
        <v>20.399999999999999</v>
      </c>
      <c r="F664" s="5">
        <v>6.7400399999999996</v>
      </c>
      <c r="G664" s="5">
        <v>8.9020200000000003</v>
      </c>
    </row>
    <row r="665" spans="1:7">
      <c r="A665" s="1">
        <v>41120</v>
      </c>
      <c r="B665" s="2" t="str">
        <f t="shared" si="10"/>
        <v>Monday</v>
      </c>
      <c r="C665" s="3">
        <v>106</v>
      </c>
      <c r="D665" s="5">
        <v>3.0259200000000002</v>
      </c>
      <c r="E665" s="4">
        <v>10.199999999999999</v>
      </c>
      <c r="F665" s="5">
        <v>3.37154</v>
      </c>
      <c r="G665" s="5">
        <v>17.795999999999999</v>
      </c>
    </row>
    <row r="666" spans="1:7">
      <c r="A666" s="1">
        <v>41317</v>
      </c>
      <c r="B666" s="2" t="str">
        <f t="shared" si="10"/>
        <v>Tuesday</v>
      </c>
      <c r="C666" s="3">
        <v>153</v>
      </c>
      <c r="D666" s="5">
        <v>2.9966300000000001</v>
      </c>
      <c r="E666" s="4">
        <v>19.100000000000001</v>
      </c>
      <c r="F666" s="5">
        <v>6.3765000000000001</v>
      </c>
      <c r="G666" s="5">
        <v>9.4095499999999994</v>
      </c>
    </row>
    <row r="667" spans="1:7">
      <c r="A667" s="1">
        <v>41391</v>
      </c>
      <c r="B667" s="2" t="str">
        <f t="shared" si="10"/>
        <v>Saturday</v>
      </c>
      <c r="C667" s="3">
        <v>118</v>
      </c>
      <c r="D667" s="5">
        <v>2.8930199999999999</v>
      </c>
      <c r="E667" s="4">
        <v>49.7</v>
      </c>
      <c r="F667" s="5">
        <v>17.1815</v>
      </c>
      <c r="G667" s="5">
        <v>3.49213</v>
      </c>
    </row>
    <row r="668" spans="1:7">
      <c r="A668" s="1">
        <v>41264</v>
      </c>
      <c r="B668" s="2" t="str">
        <f t="shared" si="10"/>
        <v>Friday</v>
      </c>
      <c r="C668" s="3">
        <v>144</v>
      </c>
      <c r="D668" s="5">
        <v>2.84517</v>
      </c>
      <c r="E668" s="4">
        <v>21.916666666666668</v>
      </c>
      <c r="F668" s="5">
        <v>7.7074600000000002</v>
      </c>
      <c r="G668" s="5">
        <v>7.7846700000000002</v>
      </c>
    </row>
    <row r="669" spans="1:7">
      <c r="A669" s="1">
        <v>41333</v>
      </c>
      <c r="B669" s="2" t="str">
        <f t="shared" si="10"/>
        <v>Thursday</v>
      </c>
      <c r="C669" s="3">
        <v>143</v>
      </c>
      <c r="D669" s="5">
        <v>2.82741</v>
      </c>
      <c r="E669" s="4">
        <v>23.916666666666668</v>
      </c>
      <c r="F669" s="5">
        <v>8.4582599999999992</v>
      </c>
      <c r="G669" s="5">
        <v>7.0936599999999999</v>
      </c>
    </row>
    <row r="670" spans="1:7">
      <c r="A670" s="1">
        <v>41440</v>
      </c>
      <c r="B670" s="2" t="str">
        <f t="shared" si="10"/>
        <v>Saturday</v>
      </c>
      <c r="C670" s="3">
        <v>156</v>
      </c>
      <c r="D670" s="5">
        <v>2.8097300000000001</v>
      </c>
      <c r="E670" s="4">
        <v>17.866666666666667</v>
      </c>
      <c r="F670" s="5">
        <v>4.00854</v>
      </c>
      <c r="G670" s="5">
        <v>14.9681</v>
      </c>
    </row>
    <row r="671" spans="1:7">
      <c r="A671" s="1">
        <v>41269</v>
      </c>
      <c r="B671" s="2" t="str">
        <f t="shared" si="10"/>
        <v>Wednesday</v>
      </c>
      <c r="C671" s="3">
        <v>208</v>
      </c>
      <c r="D671" s="5">
        <v>2.7951199999999998</v>
      </c>
      <c r="E671" s="4">
        <v>22.166666666666668</v>
      </c>
      <c r="F671" s="5">
        <v>7.9350300000000002</v>
      </c>
      <c r="G671" s="5">
        <v>7.5614100000000004</v>
      </c>
    </row>
    <row r="672" spans="1:7">
      <c r="A672" s="1">
        <v>41174</v>
      </c>
      <c r="B672" s="2" t="str">
        <f t="shared" si="10"/>
        <v>Saturday</v>
      </c>
      <c r="C672" s="3">
        <v>125</v>
      </c>
      <c r="D672" s="5">
        <v>2.7224599999999999</v>
      </c>
      <c r="E672" s="4">
        <v>24.316666666666666</v>
      </c>
      <c r="F672" s="5">
        <v>8.9334100000000003</v>
      </c>
      <c r="G672" s="5">
        <v>6.7163599999999999</v>
      </c>
    </row>
    <row r="673" spans="1:7">
      <c r="A673" s="1">
        <v>41091</v>
      </c>
      <c r="B673" s="2" t="str">
        <f t="shared" si="10"/>
        <v>Sunday</v>
      </c>
      <c r="C673" s="3">
        <v>122</v>
      </c>
      <c r="D673" s="5">
        <v>2.7065700000000001</v>
      </c>
      <c r="E673" s="4">
        <v>11.683333333333334</v>
      </c>
      <c r="F673" s="5">
        <v>4.3205999999999998</v>
      </c>
      <c r="G673" s="5">
        <v>13.887</v>
      </c>
    </row>
    <row r="674" spans="1:7">
      <c r="A674" s="1">
        <v>41101</v>
      </c>
      <c r="B674" s="2" t="str">
        <f t="shared" si="10"/>
        <v>Wednesday</v>
      </c>
      <c r="C674" s="3">
        <v>122</v>
      </c>
      <c r="D674" s="5">
        <v>2.7</v>
      </c>
      <c r="E674" s="4">
        <v>11.683333333333334</v>
      </c>
      <c r="F674" s="5">
        <v>4.3271600000000001</v>
      </c>
      <c r="G674" s="5">
        <v>13.8659</v>
      </c>
    </row>
    <row r="675" spans="1:7">
      <c r="A675" s="1">
        <v>41101</v>
      </c>
      <c r="B675" s="2" t="str">
        <f t="shared" si="10"/>
        <v>Wednesday</v>
      </c>
      <c r="C675" s="3">
        <v>122</v>
      </c>
      <c r="D675" s="5">
        <v>2.7</v>
      </c>
      <c r="E675" s="4">
        <v>11.683333333333334</v>
      </c>
      <c r="F675" s="5">
        <v>4.3271600000000001</v>
      </c>
      <c r="G675" s="5">
        <v>13.8659</v>
      </c>
    </row>
    <row r="676" spans="1:7">
      <c r="A676" s="1">
        <v>41560</v>
      </c>
      <c r="B676" s="2" t="str">
        <f t="shared" si="10"/>
        <v>Sunday</v>
      </c>
      <c r="C676" s="3">
        <v>143</v>
      </c>
      <c r="D676" s="5">
        <v>2.5896499999999998</v>
      </c>
      <c r="E676" s="4">
        <v>20.133333333333333</v>
      </c>
      <c r="F676" s="5">
        <v>7.7110300000000001</v>
      </c>
      <c r="G676" s="5">
        <v>7.7810600000000001</v>
      </c>
    </row>
    <row r="677" spans="1:7">
      <c r="A677" s="1">
        <v>41331</v>
      </c>
      <c r="B677" s="2" t="str">
        <f t="shared" si="10"/>
        <v>Tuesday</v>
      </c>
      <c r="C677" s="3">
        <v>131</v>
      </c>
      <c r="D677" s="5">
        <v>2.3069999999999999</v>
      </c>
      <c r="E677" s="4">
        <v>13.033333333333333</v>
      </c>
      <c r="F677" s="5">
        <v>5.6466599999999998</v>
      </c>
      <c r="G677" s="5">
        <v>10.6258</v>
      </c>
    </row>
    <row r="678" spans="1:7">
      <c r="A678" s="1">
        <v>41311</v>
      </c>
      <c r="B678" s="2" t="str">
        <f t="shared" si="10"/>
        <v>Wednesday</v>
      </c>
      <c r="C678" s="3">
        <v>146</v>
      </c>
      <c r="D678" s="5">
        <v>2.1611500000000001</v>
      </c>
      <c r="E678" s="4">
        <v>14.533333333333333</v>
      </c>
      <c r="F678" s="5">
        <v>6.7214200000000002</v>
      </c>
      <c r="G678" s="5">
        <v>8.9266900000000007</v>
      </c>
    </row>
    <row r="679" spans="1:7">
      <c r="A679" s="1">
        <v>41234</v>
      </c>
      <c r="B679" s="2" t="str">
        <f t="shared" si="10"/>
        <v>Wednesday</v>
      </c>
      <c r="C679" s="3">
        <v>136</v>
      </c>
      <c r="D679" s="5">
        <v>2.0752799999999998</v>
      </c>
      <c r="E679" s="4">
        <v>11.116666666666667</v>
      </c>
      <c r="F679" s="5">
        <v>5.3585599999999998</v>
      </c>
      <c r="G679" s="5">
        <v>11.196999999999999</v>
      </c>
    </row>
    <row r="680" spans="1:7">
      <c r="A680" s="1">
        <v>41220</v>
      </c>
      <c r="B680" s="2" t="str">
        <f t="shared" si="10"/>
        <v>Wednesday</v>
      </c>
      <c r="C680" s="3">
        <v>188</v>
      </c>
      <c r="D680" s="5">
        <v>1.88642</v>
      </c>
      <c r="E680" s="4">
        <v>12.416666666666666</v>
      </c>
      <c r="F680" s="5">
        <v>6.58833</v>
      </c>
      <c r="G680" s="5">
        <v>9.1070100000000007</v>
      </c>
    </row>
    <row r="681" spans="1:7">
      <c r="A681" s="1">
        <v>41309</v>
      </c>
      <c r="B681" s="2" t="str">
        <f t="shared" si="10"/>
        <v>Monday</v>
      </c>
      <c r="C681" s="3">
        <v>123</v>
      </c>
      <c r="D681" s="5">
        <v>1.7910900000000001</v>
      </c>
      <c r="E681" s="4">
        <v>11.9</v>
      </c>
      <c r="F681" s="5">
        <v>6.6407299999999996</v>
      </c>
      <c r="G681" s="5">
        <v>9.0351400000000002</v>
      </c>
    </row>
    <row r="682" spans="1:7">
      <c r="A682" s="1">
        <v>41520</v>
      </c>
      <c r="B682" s="2" t="str">
        <f t="shared" si="10"/>
        <v>Tuesday</v>
      </c>
      <c r="C682" s="3">
        <v>134</v>
      </c>
      <c r="D682" s="5">
        <v>1.7786299999999999</v>
      </c>
      <c r="E682" s="4">
        <v>20.883333333333333</v>
      </c>
      <c r="F682" s="5">
        <v>8.6054200000000005</v>
      </c>
      <c r="G682" s="5">
        <v>6.9723499999999996</v>
      </c>
    </row>
    <row r="683" spans="1:7">
      <c r="A683" s="1">
        <v>41321</v>
      </c>
      <c r="B683" s="2" t="str">
        <f t="shared" si="10"/>
        <v>Saturday</v>
      </c>
      <c r="C683" s="3">
        <v>87</v>
      </c>
      <c r="D683" s="5">
        <v>1.75048</v>
      </c>
      <c r="E683" s="4">
        <v>14.316666666666666</v>
      </c>
      <c r="F683" s="5">
        <v>8.1754700000000007</v>
      </c>
      <c r="G683" s="5">
        <v>7.3390199999999997</v>
      </c>
    </row>
    <row r="684" spans="1:7">
      <c r="A684" s="1">
        <v>41539</v>
      </c>
      <c r="B684" s="2" t="str">
        <f t="shared" si="10"/>
        <v>Sunday</v>
      </c>
      <c r="C684" s="3">
        <v>77</v>
      </c>
      <c r="D684" s="5">
        <v>1.7277499999999999</v>
      </c>
      <c r="E684" s="4">
        <v>16.366666666666667</v>
      </c>
      <c r="F684" s="5">
        <v>8.29941</v>
      </c>
      <c r="G684" s="5">
        <v>7.2294299999999998</v>
      </c>
    </row>
    <row r="685" spans="1:7">
      <c r="A685" s="1">
        <v>41184</v>
      </c>
      <c r="B685" s="2" t="str">
        <f t="shared" si="10"/>
        <v>Tuesday</v>
      </c>
      <c r="C685" s="3">
        <v>99</v>
      </c>
      <c r="D685" s="5">
        <v>1.7252700000000001</v>
      </c>
      <c r="E685" s="4">
        <v>13.183333333333334</v>
      </c>
      <c r="F685" s="5">
        <v>7.64574</v>
      </c>
      <c r="G685" s="5">
        <v>7.8475000000000001</v>
      </c>
    </row>
    <row r="686" spans="1:7">
      <c r="A686" s="1">
        <v>41285</v>
      </c>
      <c r="B686" s="2" t="str">
        <f t="shared" si="10"/>
        <v>Friday</v>
      </c>
      <c r="C686" s="3">
        <v>95</v>
      </c>
      <c r="D686" s="5">
        <v>1.6288499999999999</v>
      </c>
      <c r="E686" s="4">
        <v>11.9</v>
      </c>
      <c r="F686" s="5">
        <v>7.3075900000000003</v>
      </c>
      <c r="G686" s="5">
        <v>8.2106399999999997</v>
      </c>
    </row>
    <row r="687" spans="1:7">
      <c r="A687" s="1">
        <v>41420</v>
      </c>
      <c r="B687" s="2" t="str">
        <f t="shared" si="10"/>
        <v>Sunday</v>
      </c>
      <c r="C687" s="3">
        <v>82</v>
      </c>
      <c r="D687" s="5">
        <v>1.6053200000000001</v>
      </c>
      <c r="E687" s="4">
        <v>12.95</v>
      </c>
      <c r="F687" s="5">
        <v>8.0637100000000004</v>
      </c>
      <c r="G687" s="5">
        <v>7.4407399999999999</v>
      </c>
    </row>
    <row r="688" spans="1:7">
      <c r="A688" s="1">
        <v>41071</v>
      </c>
      <c r="B688" s="2" t="str">
        <f t="shared" si="10"/>
        <v>Monday</v>
      </c>
      <c r="C688" s="3">
        <v>179</v>
      </c>
      <c r="D688" s="5">
        <v>1.5456700000000001</v>
      </c>
      <c r="E688" s="4">
        <v>15.6</v>
      </c>
      <c r="F688" s="5">
        <v>10.1028</v>
      </c>
      <c r="G688" s="5">
        <v>5.93893</v>
      </c>
    </row>
    <row r="689" spans="1:7">
      <c r="A689" s="1">
        <v>41344</v>
      </c>
      <c r="B689" s="2" t="str">
        <f t="shared" si="10"/>
        <v>Monday</v>
      </c>
      <c r="C689" s="3">
        <v>108</v>
      </c>
      <c r="D689" s="5">
        <v>1.47068</v>
      </c>
      <c r="E689" s="4">
        <v>10.166666666666666</v>
      </c>
      <c r="F689" s="5">
        <v>6.8867099999999999</v>
      </c>
      <c r="G689" s="5">
        <v>8.7124299999999995</v>
      </c>
    </row>
    <row r="690" spans="1:7">
      <c r="A690" s="1">
        <v>41337</v>
      </c>
      <c r="B690" s="2" t="str">
        <f t="shared" si="10"/>
        <v>Monday</v>
      </c>
      <c r="C690" s="3">
        <v>67</v>
      </c>
      <c r="D690" s="5">
        <v>1.1386499999999999</v>
      </c>
      <c r="E690" s="4">
        <v>10.316666666666666</v>
      </c>
      <c r="F690" s="5">
        <v>9.0640999999999998</v>
      </c>
      <c r="G690" s="5">
        <v>6.6195199999999996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1"/>
  <sheetViews>
    <sheetView showGridLines="0" workbookViewId="0">
      <selection activeCell="E21" sqref="E21"/>
    </sheetView>
  </sheetViews>
  <sheetFormatPr defaultRowHeight="15"/>
  <cols>
    <col min="1" max="1" width="23" bestFit="1" customWidth="1"/>
    <col min="2" max="2" width="43" style="3" customWidth="1"/>
    <col min="3" max="3" width="43.5703125" style="3" customWidth="1"/>
    <col min="4" max="4" width="40.140625" style="3" customWidth="1"/>
    <col min="5" max="5" width="42.28515625" customWidth="1"/>
    <col min="6" max="6" width="40" customWidth="1"/>
    <col min="7" max="7" width="20.7109375" customWidth="1"/>
    <col min="8" max="14" width="13.28515625" customWidth="1"/>
    <col min="15" max="15" width="20.28515625" customWidth="1"/>
    <col min="16" max="16" width="20" customWidth="1"/>
  </cols>
  <sheetData>
    <row r="3" spans="1:6" ht="57">
      <c r="A3" s="30" t="s">
        <v>16</v>
      </c>
      <c r="B3" s="31" t="s">
        <v>28</v>
      </c>
      <c r="C3" s="32" t="s">
        <v>29</v>
      </c>
      <c r="D3" s="31" t="s">
        <v>4</v>
      </c>
      <c r="E3" s="33" t="s">
        <v>31</v>
      </c>
      <c r="F3" s="34" t="s">
        <v>30</v>
      </c>
    </row>
    <row r="4" spans="1:6" ht="28.5">
      <c r="A4" s="35" t="s">
        <v>9</v>
      </c>
      <c r="B4" s="36">
        <v>58983</v>
      </c>
      <c r="C4" s="37">
        <v>561.74285714285713</v>
      </c>
      <c r="D4" s="36">
        <v>964.51919160000023</v>
      </c>
      <c r="E4" s="34">
        <v>9.1858970628571441</v>
      </c>
      <c r="F4" s="34">
        <v>10.329486876190478</v>
      </c>
    </row>
    <row r="5" spans="1:6" ht="28.5">
      <c r="A5" s="35" t="s">
        <v>10</v>
      </c>
      <c r="B5" s="36">
        <v>68507</v>
      </c>
      <c r="C5" s="37">
        <v>622.79090909090905</v>
      </c>
      <c r="D5" s="36">
        <v>1142.7807431000003</v>
      </c>
      <c r="E5" s="34">
        <v>10.38891584636364</v>
      </c>
      <c r="F5" s="34">
        <v>11.630439181818183</v>
      </c>
    </row>
    <row r="6" spans="1:6" ht="28.5">
      <c r="A6" s="35" t="s">
        <v>11</v>
      </c>
      <c r="B6" s="36">
        <v>56583</v>
      </c>
      <c r="C6" s="37">
        <v>577.37755102040819</v>
      </c>
      <c r="D6" s="36">
        <v>921.80202197899996</v>
      </c>
      <c r="E6" s="34">
        <v>9.4061430814183673</v>
      </c>
      <c r="F6" s="34">
        <v>13.809972816326534</v>
      </c>
    </row>
    <row r="7" spans="1:6" ht="28.5" customHeight="1">
      <c r="A7" s="35" t="s">
        <v>12</v>
      </c>
      <c r="B7" s="36">
        <v>58890</v>
      </c>
      <c r="C7" s="37">
        <v>571.747572815534</v>
      </c>
      <c r="D7" s="36">
        <v>1034.1619009999999</v>
      </c>
      <c r="E7" s="34">
        <v>10.040406805825242</v>
      </c>
      <c r="F7" s="34">
        <v>11.378149611650482</v>
      </c>
    </row>
    <row r="8" spans="1:6" ht="28.5">
      <c r="A8" s="35" t="s">
        <v>13</v>
      </c>
      <c r="B8" s="36">
        <v>48371</v>
      </c>
      <c r="C8" s="37">
        <v>555.9885057471264</v>
      </c>
      <c r="D8" s="36">
        <v>852.5255380000001</v>
      </c>
      <c r="E8" s="34">
        <v>9.7991441149425302</v>
      </c>
      <c r="F8" s="34">
        <v>11.588605977011499</v>
      </c>
    </row>
    <row r="9" spans="1:6" ht="28.5">
      <c r="A9" s="35" t="s">
        <v>14</v>
      </c>
      <c r="B9" s="36">
        <v>54605</v>
      </c>
      <c r="C9" s="37">
        <v>574.78947368421052</v>
      </c>
      <c r="D9" s="36">
        <v>935.38091000000009</v>
      </c>
      <c r="E9" s="34">
        <v>9.8461148421052638</v>
      </c>
      <c r="F9" s="34">
        <v>11.071412736842106</v>
      </c>
    </row>
    <row r="10" spans="1:6" ht="28.5">
      <c r="A10" s="35" t="s">
        <v>15</v>
      </c>
      <c r="B10" s="36">
        <v>57459</v>
      </c>
      <c r="C10" s="37">
        <v>563.32352941176475</v>
      </c>
      <c r="D10" s="36">
        <v>993.67877600000008</v>
      </c>
      <c r="E10" s="34">
        <v>9.7419487843137258</v>
      </c>
      <c r="F10" s="34">
        <v>10.492568431372549</v>
      </c>
    </row>
    <row r="11" spans="1:6" ht="28.5" customHeight="1">
      <c r="A11" s="35" t="s">
        <v>8</v>
      </c>
      <c r="B11" s="36">
        <v>403398</v>
      </c>
      <c r="C11" s="37">
        <v>576.2828571428571</v>
      </c>
      <c r="D11" s="36">
        <v>6844.8490816790045</v>
      </c>
      <c r="E11" s="34">
        <v>9.7783558309700069</v>
      </c>
      <c r="F11" s="34">
        <v>11.456437268571429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8" sqref="B8"/>
    </sheetView>
  </sheetViews>
  <sheetFormatPr defaultRowHeight="15"/>
  <cols>
    <col min="1" max="1" width="80.28515625" customWidth="1"/>
    <col min="2" max="2" width="58.28515625" customWidth="1"/>
    <col min="3" max="3" width="55.85546875" customWidth="1"/>
    <col min="4" max="4" width="46.85546875" customWidth="1"/>
  </cols>
  <sheetData>
    <row r="1" spans="1:4" ht="26.25">
      <c r="A1" s="8"/>
      <c r="B1" s="38" t="s">
        <v>33</v>
      </c>
      <c r="C1" s="38" t="s">
        <v>32</v>
      </c>
      <c r="D1" s="38" t="s">
        <v>1054</v>
      </c>
    </row>
    <row r="2" spans="1:4" ht="26.25">
      <c r="A2" s="40" t="s">
        <v>1055</v>
      </c>
      <c r="B2" s="12">
        <f>AVERAGE(Table1[Calories Burned (kCal)])</f>
        <v>603.32801161103043</v>
      </c>
      <c r="C2" s="13">
        <f>AVERAGE(Table1[Distance in Miles])</f>
        <v>10.404449840348336</v>
      </c>
      <c r="D2" s="13">
        <f>AVERAGE(Table1[Avg Speed (mi/h)])</f>
        <v>11.114964841799702</v>
      </c>
    </row>
    <row r="3" spans="1:4" ht="26.25">
      <c r="A3" s="41" t="s">
        <v>1056</v>
      </c>
      <c r="B3" s="10">
        <f>SUMIF(Table1[Calories Burned (kCal)],"&gt;603")/COUNTIF(Table1[Calories Burned (kCal)],"&gt;603")</f>
        <v>931.40531561461796</v>
      </c>
      <c r="C3" s="11">
        <f>SUMIF(Table1[Distance in Miles],"&gt;10.4")/COUNTIF(Table1[[#All],[Distance in Miles]],"&gt;10.4")</f>
        <v>16.492733444816054</v>
      </c>
      <c r="D3" s="11">
        <f>SUMIF(Table1[Avg Speed (mi/h)],"&gt;11.1")/COUNTIF(Table1[Avg Speed (mi/h)],"&gt;11.1")</f>
        <v>14.346490560471965</v>
      </c>
    </row>
    <row r="4" spans="1:4" ht="26.25">
      <c r="A4" s="41" t="s">
        <v>1057</v>
      </c>
      <c r="B4" s="12">
        <f>SUMIF(Table1[Calories Burned (kCal)],"&lt;603")/COUNTIF(Table1[Calories Burned (kCal)],"&lt;603")</f>
        <v>348.81443298969072</v>
      </c>
      <c r="C4" s="13">
        <f>SUMIF(Table1[Distance in Miles],"&lt;10.4")/COUNTIF(Table1[[#All],[Distance in Miles]],"&lt;10.4")</f>
        <v>5.736765743589741</v>
      </c>
      <c r="D4" s="13">
        <f>SUMIF(Table1[Avg Speed (mi/h)],"&lt;11.1")/COUNTIF(Table1[Avg Speed (mi/h)],"&lt;11.1")</f>
        <v>7.9850013599999912</v>
      </c>
    </row>
    <row r="6" spans="1:4" ht="26.25">
      <c r="A6" s="84" t="s">
        <v>1061</v>
      </c>
      <c r="B6" s="85"/>
    </row>
    <row r="7" spans="1:4" ht="26.25">
      <c r="A7" s="40" t="s">
        <v>1058</v>
      </c>
      <c r="B7" s="14">
        <v>41008</v>
      </c>
      <c r="C7" s="9"/>
      <c r="D7" s="9"/>
    </row>
    <row r="8" spans="1:4" ht="26.25">
      <c r="A8" s="40" t="s">
        <v>1059</v>
      </c>
      <c r="B8" s="15">
        <f ca="1">DATEDIF(B7,TODAY(),"d")</f>
        <v>811</v>
      </c>
      <c r="C8" s="9"/>
      <c r="D8" s="9"/>
    </row>
    <row r="9" spans="1:4" ht="26.25">
      <c r="A9" s="40" t="s">
        <v>1062</v>
      </c>
      <c r="B9" s="16">
        <v>6.77</v>
      </c>
      <c r="C9" s="9"/>
      <c r="D9" s="9"/>
    </row>
    <row r="10" spans="1:4" ht="26.25">
      <c r="A10" s="40" t="s">
        <v>1060</v>
      </c>
      <c r="B10" s="17">
        <f ca="1">B8*B9</f>
        <v>5490.4699999999993</v>
      </c>
      <c r="C10" s="9"/>
      <c r="D10" s="9"/>
    </row>
  </sheetData>
  <mergeCells count="1">
    <mergeCell ref="A6: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B13" sqref="B13"/>
    </sheetView>
  </sheetViews>
  <sheetFormatPr defaultRowHeight="15"/>
  <cols>
    <col min="1" max="1" width="39" customWidth="1"/>
    <col min="2" max="2" width="20.140625" bestFit="1" customWidth="1"/>
    <col min="3" max="3" width="9.140625" customWidth="1"/>
    <col min="5" max="8" width="38.7109375" customWidth="1"/>
  </cols>
  <sheetData>
    <row r="1" spans="1:8" ht="45" customHeight="1">
      <c r="A1" s="92" t="s">
        <v>1063</v>
      </c>
      <c r="B1" s="93"/>
      <c r="C1" s="18"/>
      <c r="D1" s="25" t="s">
        <v>17</v>
      </c>
      <c r="E1" s="26" t="s">
        <v>1065</v>
      </c>
      <c r="F1" s="26" t="s">
        <v>20</v>
      </c>
      <c r="G1" s="26" t="s">
        <v>21</v>
      </c>
      <c r="H1" s="27" t="s">
        <v>19</v>
      </c>
    </row>
    <row r="2" spans="1:8" ht="45" customHeight="1">
      <c r="A2" s="63" t="s">
        <v>17</v>
      </c>
      <c r="B2" s="42" t="s">
        <v>18</v>
      </c>
      <c r="C2" s="18"/>
      <c r="D2" s="67" t="s">
        <v>18</v>
      </c>
      <c r="E2" s="28">
        <v>1680</v>
      </c>
      <c r="F2" s="29">
        <v>2200</v>
      </c>
      <c r="G2" s="29">
        <v>3000</v>
      </c>
      <c r="H2" s="29">
        <v>5170</v>
      </c>
    </row>
    <row r="3" spans="1:8" ht="45" customHeight="1">
      <c r="A3" s="64" t="s">
        <v>20</v>
      </c>
      <c r="B3" s="59">
        <f>HLOOKUP(A3,E1:H2,2,FALSE)</f>
        <v>2200</v>
      </c>
      <c r="C3" s="18"/>
      <c r="D3" s="23"/>
      <c r="E3" s="94"/>
      <c r="F3" s="86"/>
      <c r="G3" s="86"/>
      <c r="H3" s="89"/>
    </row>
    <row r="4" spans="1:8" ht="45" customHeight="1">
      <c r="A4" s="65" t="s">
        <v>23</v>
      </c>
      <c r="B4" s="60">
        <v>0.05</v>
      </c>
      <c r="C4" s="18"/>
      <c r="D4" s="23"/>
      <c r="E4" s="94"/>
      <c r="F4" s="87"/>
      <c r="G4" s="87"/>
      <c r="H4" s="90"/>
    </row>
    <row r="5" spans="1:8" ht="45" customHeight="1">
      <c r="A5" s="64" t="s">
        <v>24</v>
      </c>
      <c r="B5" s="61">
        <v>12</v>
      </c>
      <c r="C5" s="18"/>
      <c r="D5" s="23"/>
      <c r="E5" s="94"/>
      <c r="F5" s="87"/>
      <c r="G5" s="87"/>
      <c r="H5" s="90"/>
    </row>
    <row r="6" spans="1:8" ht="45" customHeight="1">
      <c r="A6" s="66" t="s">
        <v>25</v>
      </c>
      <c r="B6" s="62">
        <f>PMT(B4,B5,-B3)</f>
        <v>248.21590204579388</v>
      </c>
      <c r="C6" s="18"/>
      <c r="D6" s="23"/>
      <c r="E6" s="94"/>
      <c r="F6" s="87"/>
      <c r="G6" s="87"/>
      <c r="H6" s="90"/>
    </row>
    <row r="7" spans="1:8" ht="45" customHeight="1">
      <c r="A7" s="57"/>
      <c r="B7" s="58"/>
      <c r="C7" s="18"/>
      <c r="D7" s="23"/>
      <c r="E7" s="94"/>
      <c r="F7" s="87"/>
      <c r="G7" s="87"/>
      <c r="H7" s="90"/>
    </row>
    <row r="8" spans="1:8" ht="45" customHeight="1">
      <c r="A8" s="92" t="s">
        <v>1064</v>
      </c>
      <c r="B8" s="93"/>
      <c r="C8" s="18"/>
      <c r="D8" s="24"/>
      <c r="E8" s="94"/>
      <c r="F8" s="88"/>
      <c r="G8" s="88"/>
      <c r="H8" s="91"/>
    </row>
    <row r="9" spans="1:8" ht="45" customHeight="1">
      <c r="A9" s="63" t="s">
        <v>17</v>
      </c>
      <c r="B9" s="42" t="s">
        <v>18</v>
      </c>
      <c r="C9" s="19"/>
      <c r="D9" s="18"/>
      <c r="E9" s="18"/>
      <c r="F9" s="18"/>
      <c r="G9" s="18"/>
      <c r="H9" s="18"/>
    </row>
    <row r="10" spans="1:8" ht="45" customHeight="1">
      <c r="A10" s="64" t="s">
        <v>20</v>
      </c>
      <c r="B10" s="59">
        <f>HLOOKUP(A10,E1:H2,2,FALSE)</f>
        <v>2200</v>
      </c>
      <c r="C10" s="20"/>
      <c r="D10" s="18"/>
      <c r="E10" s="18"/>
      <c r="F10" s="18"/>
      <c r="G10" s="18"/>
      <c r="H10" s="18"/>
    </row>
    <row r="11" spans="1:8" ht="45" customHeight="1">
      <c r="A11" s="65" t="s">
        <v>26</v>
      </c>
      <c r="B11" s="60">
        <v>0.1</v>
      </c>
      <c r="C11" s="21"/>
      <c r="D11" s="18"/>
      <c r="E11" s="18"/>
      <c r="F11" s="18"/>
      <c r="G11" s="18"/>
      <c r="H11" s="18"/>
    </row>
    <row r="12" spans="1:8" ht="45" customHeight="1">
      <c r="A12" s="64" t="s">
        <v>22</v>
      </c>
      <c r="B12" s="59">
        <v>500</v>
      </c>
      <c r="C12" s="20"/>
      <c r="D12" s="18"/>
      <c r="E12" s="18"/>
      <c r="F12" s="18"/>
      <c r="G12" s="18"/>
      <c r="H12" s="18"/>
    </row>
    <row r="13" spans="1:8" ht="45" customHeight="1">
      <c r="A13" s="66" t="s">
        <v>27</v>
      </c>
      <c r="B13" s="80">
        <f>ROUNDUP(NPER(B11,B12,B10),2)*-1</f>
        <v>3.8299999999999996</v>
      </c>
      <c r="C13" s="22"/>
      <c r="D13" s="18"/>
      <c r="E13" s="18"/>
      <c r="F13" s="18"/>
      <c r="G13" s="18"/>
      <c r="H13" s="18"/>
    </row>
  </sheetData>
  <mergeCells count="6">
    <mergeCell ref="F3:F8"/>
    <mergeCell ref="G3:G8"/>
    <mergeCell ref="H3:H8"/>
    <mergeCell ref="A8:B8"/>
    <mergeCell ref="A1:B1"/>
    <mergeCell ref="E3:E8"/>
  </mergeCells>
  <dataValidations count="1">
    <dataValidation type="list" allowBlank="1" showInputMessage="1" showErrorMessage="1" sqref="A3 A10">
      <formula1>$E$1:$H$1</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7"/>
  <sheetViews>
    <sheetView workbookViewId="0">
      <selection activeCell="A2" sqref="A2"/>
    </sheetView>
  </sheetViews>
  <sheetFormatPr defaultRowHeight="15"/>
  <cols>
    <col min="1" max="1" width="46.28515625" bestFit="1" customWidth="1"/>
    <col min="2" max="2" width="11.140625" bestFit="1" customWidth="1"/>
    <col min="3" max="3" width="12.7109375" bestFit="1" customWidth="1"/>
    <col min="6" max="6" width="10.85546875" bestFit="1" customWidth="1"/>
    <col min="7" max="7" width="12.7109375" bestFit="1" customWidth="1"/>
  </cols>
  <sheetData>
    <row r="1" spans="1:7" ht="28.5">
      <c r="A1" s="95" t="s">
        <v>41</v>
      </c>
      <c r="B1" s="95"/>
      <c r="C1" s="95"/>
      <c r="D1" s="95"/>
      <c r="E1" s="95"/>
      <c r="F1" s="95"/>
      <c r="G1" s="95"/>
    </row>
    <row r="2" spans="1:7">
      <c r="A2" s="7" t="s">
        <v>35</v>
      </c>
      <c r="B2" s="7" t="s">
        <v>36</v>
      </c>
      <c r="C2" s="7" t="s">
        <v>37</v>
      </c>
      <c r="D2" s="7" t="s">
        <v>38</v>
      </c>
      <c r="E2" s="7" t="s">
        <v>39</v>
      </c>
      <c r="F2" s="7" t="s">
        <v>1053</v>
      </c>
      <c r="G2" s="7" t="s">
        <v>40</v>
      </c>
    </row>
    <row r="3" spans="1:7">
      <c r="A3" s="6" t="s">
        <v>42</v>
      </c>
      <c r="B3" s="6" t="s">
        <v>43</v>
      </c>
      <c r="C3" s="6">
        <v>15</v>
      </c>
      <c r="D3" s="6">
        <v>25</v>
      </c>
      <c r="E3" s="6">
        <v>2</v>
      </c>
      <c r="F3" s="6">
        <v>2</v>
      </c>
      <c r="G3" s="6">
        <v>0</v>
      </c>
    </row>
    <row r="4" spans="1:7">
      <c r="A4" s="6" t="s">
        <v>44</v>
      </c>
      <c r="B4" s="6" t="s">
        <v>43</v>
      </c>
      <c r="C4" s="6">
        <v>16</v>
      </c>
      <c r="D4" s="6">
        <v>60</v>
      </c>
      <c r="E4" s="6">
        <v>6</v>
      </c>
      <c r="F4" s="6">
        <v>2</v>
      </c>
      <c r="G4" s="6">
        <v>0</v>
      </c>
    </row>
    <row r="5" spans="1:7">
      <c r="A5" s="6" t="s">
        <v>45</v>
      </c>
      <c r="B5" s="6" t="s">
        <v>46</v>
      </c>
      <c r="C5" s="6">
        <v>28.35</v>
      </c>
      <c r="D5" s="6">
        <v>90</v>
      </c>
      <c r="E5" s="6">
        <v>1</v>
      </c>
      <c r="F5" s="6">
        <v>22</v>
      </c>
      <c r="G5" s="6">
        <v>4</v>
      </c>
    </row>
    <row r="6" spans="1:7">
      <c r="A6" s="6" t="s">
        <v>47</v>
      </c>
      <c r="B6" s="6" t="s">
        <v>46</v>
      </c>
      <c r="C6" s="6">
        <v>28.35</v>
      </c>
      <c r="D6" s="6">
        <v>90</v>
      </c>
      <c r="E6" s="6">
        <v>0</v>
      </c>
      <c r="F6" s="6">
        <v>22</v>
      </c>
      <c r="G6" s="6">
        <v>3</v>
      </c>
    </row>
    <row r="7" spans="1:7">
      <c r="A7" s="6" t="s">
        <v>48</v>
      </c>
      <c r="B7" s="6" t="s">
        <v>49</v>
      </c>
      <c r="C7" s="6">
        <v>33</v>
      </c>
      <c r="D7" s="6">
        <v>10</v>
      </c>
      <c r="E7" s="6">
        <v>0</v>
      </c>
      <c r="F7" s="6">
        <v>1</v>
      </c>
      <c r="G7" s="6">
        <v>1</v>
      </c>
    </row>
    <row r="8" spans="1:7">
      <c r="A8" s="6" t="s">
        <v>50</v>
      </c>
      <c r="B8" s="6" t="s">
        <v>46</v>
      </c>
      <c r="C8" s="6">
        <v>28.35</v>
      </c>
      <c r="D8" s="6">
        <v>70</v>
      </c>
      <c r="E8" s="6">
        <v>1</v>
      </c>
      <c r="F8" s="6">
        <v>21</v>
      </c>
      <c r="G8" s="6">
        <v>4</v>
      </c>
    </row>
    <row r="9" spans="1:7">
      <c r="A9" s="6" t="s">
        <v>51</v>
      </c>
      <c r="B9" s="6" t="s">
        <v>49</v>
      </c>
      <c r="C9" s="6">
        <v>135</v>
      </c>
      <c r="D9" s="6">
        <v>795</v>
      </c>
      <c r="E9" s="6">
        <v>70</v>
      </c>
      <c r="F9" s="6">
        <v>28</v>
      </c>
      <c r="G9" s="6">
        <v>27</v>
      </c>
    </row>
    <row r="10" spans="1:7">
      <c r="A10" s="6" t="s">
        <v>52</v>
      </c>
      <c r="B10" s="6" t="s">
        <v>46</v>
      </c>
      <c r="C10" s="6">
        <v>28.35</v>
      </c>
      <c r="D10" s="6">
        <v>165</v>
      </c>
      <c r="E10" s="6">
        <v>15</v>
      </c>
      <c r="F10" s="6">
        <v>6</v>
      </c>
      <c r="G10" s="6">
        <v>6</v>
      </c>
    </row>
    <row r="11" spans="1:7">
      <c r="A11" s="6" t="s">
        <v>53</v>
      </c>
      <c r="B11" s="6" t="s">
        <v>54</v>
      </c>
      <c r="C11" s="6">
        <v>635</v>
      </c>
      <c r="D11" s="6">
        <v>1510</v>
      </c>
      <c r="E11" s="6">
        <v>2</v>
      </c>
      <c r="F11" s="6">
        <v>342</v>
      </c>
      <c r="G11" s="6">
        <v>38</v>
      </c>
    </row>
    <row r="12" spans="1:7">
      <c r="A12" s="6" t="s">
        <v>53</v>
      </c>
      <c r="B12" s="6" t="s">
        <v>55</v>
      </c>
      <c r="C12" s="6">
        <v>53</v>
      </c>
      <c r="D12" s="6">
        <v>125</v>
      </c>
      <c r="E12" s="6">
        <v>0</v>
      </c>
      <c r="F12" s="6">
        <v>29</v>
      </c>
      <c r="G12" s="6">
        <v>3</v>
      </c>
    </row>
    <row r="13" spans="1:7">
      <c r="A13" s="6" t="s">
        <v>56</v>
      </c>
      <c r="B13" s="6" t="s">
        <v>49</v>
      </c>
      <c r="C13" s="6">
        <v>248</v>
      </c>
      <c r="D13" s="6">
        <v>115</v>
      </c>
      <c r="E13" s="6">
        <v>0</v>
      </c>
      <c r="F13" s="6">
        <v>29</v>
      </c>
      <c r="G13" s="6">
        <v>0</v>
      </c>
    </row>
    <row r="14" spans="1:7">
      <c r="A14" s="6" t="s">
        <v>57</v>
      </c>
      <c r="B14" s="6" t="s">
        <v>58</v>
      </c>
      <c r="C14" s="6">
        <v>945</v>
      </c>
      <c r="D14" s="6">
        <v>2420</v>
      </c>
      <c r="E14" s="6">
        <v>105</v>
      </c>
      <c r="F14" s="6">
        <v>360</v>
      </c>
      <c r="G14" s="6">
        <v>21</v>
      </c>
    </row>
    <row r="15" spans="1:7">
      <c r="A15" s="6" t="s">
        <v>57</v>
      </c>
      <c r="B15" s="6" t="s">
        <v>55</v>
      </c>
      <c r="C15" s="6">
        <v>158</v>
      </c>
      <c r="D15" s="6">
        <v>405</v>
      </c>
      <c r="E15" s="6">
        <v>18</v>
      </c>
      <c r="F15" s="6">
        <v>60</v>
      </c>
      <c r="G15" s="6">
        <v>3</v>
      </c>
    </row>
    <row r="16" spans="1:7">
      <c r="A16" s="6" t="s">
        <v>59</v>
      </c>
      <c r="B16" s="6" t="s">
        <v>60</v>
      </c>
      <c r="C16" s="6">
        <v>64</v>
      </c>
      <c r="D16" s="6">
        <v>155</v>
      </c>
      <c r="E16" s="6">
        <v>0</v>
      </c>
      <c r="F16" s="6">
        <v>42</v>
      </c>
      <c r="G16" s="6">
        <v>1</v>
      </c>
    </row>
    <row r="17" spans="1:7">
      <c r="A17" s="6" t="s">
        <v>61</v>
      </c>
      <c r="B17" s="6" t="s">
        <v>49</v>
      </c>
      <c r="C17" s="6">
        <v>110</v>
      </c>
      <c r="D17" s="6">
        <v>65</v>
      </c>
      <c r="E17" s="6">
        <v>0</v>
      </c>
      <c r="F17" s="6">
        <v>16</v>
      </c>
      <c r="G17" s="6">
        <v>0</v>
      </c>
    </row>
    <row r="18" spans="1:7">
      <c r="A18" s="6" t="s">
        <v>62</v>
      </c>
      <c r="B18" s="6" t="s">
        <v>63</v>
      </c>
      <c r="C18" s="6">
        <v>212</v>
      </c>
      <c r="D18" s="6">
        <v>125</v>
      </c>
      <c r="E18" s="6">
        <v>1</v>
      </c>
      <c r="F18" s="6">
        <v>32</v>
      </c>
      <c r="G18" s="6">
        <v>0</v>
      </c>
    </row>
    <row r="19" spans="1:7">
      <c r="A19" s="6" t="s">
        <v>64</v>
      </c>
      <c r="B19" s="6" t="s">
        <v>63</v>
      </c>
      <c r="C19" s="6">
        <v>138</v>
      </c>
      <c r="D19" s="6">
        <v>80</v>
      </c>
      <c r="E19" s="6">
        <v>0</v>
      </c>
      <c r="F19" s="6">
        <v>21</v>
      </c>
      <c r="G19" s="6">
        <v>0</v>
      </c>
    </row>
    <row r="20" spans="1:7">
      <c r="A20" s="6" t="s">
        <v>65</v>
      </c>
      <c r="B20" s="6" t="s">
        <v>49</v>
      </c>
      <c r="C20" s="6">
        <v>255</v>
      </c>
      <c r="D20" s="6">
        <v>195</v>
      </c>
      <c r="E20" s="6">
        <v>0</v>
      </c>
      <c r="F20" s="6">
        <v>51</v>
      </c>
      <c r="G20" s="6">
        <v>0</v>
      </c>
    </row>
    <row r="21" spans="1:7">
      <c r="A21" s="6" t="s">
        <v>66</v>
      </c>
      <c r="B21" s="6" t="s">
        <v>49</v>
      </c>
      <c r="C21" s="6">
        <v>244</v>
      </c>
      <c r="D21" s="6">
        <v>105</v>
      </c>
      <c r="E21" s="6">
        <v>0</v>
      </c>
      <c r="F21" s="6">
        <v>28</v>
      </c>
      <c r="G21" s="6">
        <v>0</v>
      </c>
    </row>
    <row r="22" spans="1:7">
      <c r="A22" s="6" t="s">
        <v>67</v>
      </c>
      <c r="B22" s="6" t="s">
        <v>49</v>
      </c>
      <c r="C22" s="6">
        <v>251</v>
      </c>
      <c r="D22" s="6">
        <v>140</v>
      </c>
      <c r="E22" s="6">
        <v>0</v>
      </c>
      <c r="F22" s="6">
        <v>36</v>
      </c>
      <c r="G22" s="6">
        <v>1</v>
      </c>
    </row>
    <row r="23" spans="1:7">
      <c r="A23" s="6" t="s">
        <v>68</v>
      </c>
      <c r="B23" s="6" t="s">
        <v>49</v>
      </c>
      <c r="C23" s="6">
        <v>258</v>
      </c>
      <c r="D23" s="6">
        <v>215</v>
      </c>
      <c r="E23" s="6">
        <v>0</v>
      </c>
      <c r="F23" s="6">
        <v>55</v>
      </c>
      <c r="G23" s="6">
        <v>1</v>
      </c>
    </row>
    <row r="24" spans="1:7">
      <c r="A24" s="6" t="s">
        <v>68</v>
      </c>
      <c r="B24" s="6" t="s">
        <v>69</v>
      </c>
      <c r="C24" s="6">
        <v>85</v>
      </c>
      <c r="D24" s="6">
        <v>70</v>
      </c>
      <c r="E24" s="6">
        <v>0</v>
      </c>
      <c r="F24" s="6">
        <v>18</v>
      </c>
      <c r="G24" s="6">
        <v>0</v>
      </c>
    </row>
    <row r="25" spans="1:7">
      <c r="A25" s="6" t="s">
        <v>70</v>
      </c>
      <c r="B25" s="6" t="s">
        <v>49</v>
      </c>
      <c r="C25" s="6">
        <v>248</v>
      </c>
      <c r="D25" s="6">
        <v>120</v>
      </c>
      <c r="E25" s="6">
        <v>0</v>
      </c>
      <c r="F25" s="6">
        <v>31</v>
      </c>
      <c r="G25" s="6">
        <v>2</v>
      </c>
    </row>
    <row r="26" spans="1:7">
      <c r="A26" s="6" t="s">
        <v>70</v>
      </c>
      <c r="B26" s="6" t="s">
        <v>69</v>
      </c>
      <c r="C26" s="6">
        <v>84</v>
      </c>
      <c r="D26" s="6">
        <v>40</v>
      </c>
      <c r="E26" s="6">
        <v>0</v>
      </c>
      <c r="F26" s="6">
        <v>10</v>
      </c>
      <c r="G26" s="6">
        <v>1</v>
      </c>
    </row>
    <row r="27" spans="1:7">
      <c r="A27" s="6" t="s">
        <v>71</v>
      </c>
      <c r="B27" s="6" t="s">
        <v>49</v>
      </c>
      <c r="C27" s="6">
        <v>250</v>
      </c>
      <c r="D27" s="6">
        <v>210</v>
      </c>
      <c r="E27" s="6">
        <v>0</v>
      </c>
      <c r="F27" s="6">
        <v>55</v>
      </c>
      <c r="G27" s="6">
        <v>3</v>
      </c>
    </row>
    <row r="28" spans="1:7">
      <c r="A28" s="6" t="s">
        <v>72</v>
      </c>
      <c r="B28" s="6" t="s">
        <v>49</v>
      </c>
      <c r="C28" s="6">
        <v>130</v>
      </c>
      <c r="D28" s="6">
        <v>310</v>
      </c>
      <c r="E28" s="6">
        <v>1</v>
      </c>
      <c r="F28" s="6">
        <v>80</v>
      </c>
      <c r="G28" s="6">
        <v>5</v>
      </c>
    </row>
    <row r="29" spans="1:7">
      <c r="A29" s="6" t="s">
        <v>73</v>
      </c>
      <c r="B29" s="6" t="s">
        <v>74</v>
      </c>
      <c r="C29" s="6">
        <v>106</v>
      </c>
      <c r="D29" s="6">
        <v>50</v>
      </c>
      <c r="E29" s="6">
        <v>0</v>
      </c>
      <c r="F29" s="6">
        <v>12</v>
      </c>
      <c r="G29" s="6">
        <v>1</v>
      </c>
    </row>
    <row r="30" spans="1:7">
      <c r="A30" s="6" t="s">
        <v>75</v>
      </c>
      <c r="B30" s="6" t="s">
        <v>76</v>
      </c>
      <c r="C30" s="6">
        <v>120</v>
      </c>
      <c r="D30" s="6">
        <v>55</v>
      </c>
      <c r="E30" s="6">
        <v>0</v>
      </c>
      <c r="F30" s="6">
        <v>12</v>
      </c>
      <c r="G30" s="6">
        <v>3</v>
      </c>
    </row>
    <row r="31" spans="1:7">
      <c r="A31" s="6" t="s">
        <v>77</v>
      </c>
      <c r="B31" s="6" t="s">
        <v>78</v>
      </c>
      <c r="C31" s="6">
        <v>60</v>
      </c>
      <c r="D31" s="6">
        <v>15</v>
      </c>
      <c r="E31" s="6">
        <v>0</v>
      </c>
      <c r="F31" s="6">
        <v>3</v>
      </c>
      <c r="G31" s="6">
        <v>2</v>
      </c>
    </row>
    <row r="32" spans="1:7">
      <c r="A32" s="6" t="s">
        <v>79</v>
      </c>
      <c r="B32" s="6" t="s">
        <v>49</v>
      </c>
      <c r="C32" s="6">
        <v>180</v>
      </c>
      <c r="D32" s="6">
        <v>50</v>
      </c>
      <c r="E32" s="6">
        <v>1</v>
      </c>
      <c r="F32" s="6">
        <v>9</v>
      </c>
      <c r="G32" s="6">
        <v>5</v>
      </c>
    </row>
    <row r="33" spans="1:7">
      <c r="A33" s="6" t="s">
        <v>80</v>
      </c>
      <c r="B33" s="6" t="s">
        <v>49</v>
      </c>
      <c r="C33" s="6">
        <v>180</v>
      </c>
      <c r="D33" s="6">
        <v>45</v>
      </c>
      <c r="E33" s="6">
        <v>1</v>
      </c>
      <c r="F33" s="6">
        <v>8</v>
      </c>
      <c r="G33" s="6">
        <v>5</v>
      </c>
    </row>
    <row r="34" spans="1:7">
      <c r="A34" s="6" t="s">
        <v>81</v>
      </c>
      <c r="B34" s="6" t="s">
        <v>78</v>
      </c>
      <c r="C34" s="6">
        <v>60</v>
      </c>
      <c r="D34" s="6">
        <v>15</v>
      </c>
      <c r="E34" s="6">
        <v>0</v>
      </c>
      <c r="F34" s="6">
        <v>3</v>
      </c>
      <c r="G34" s="6">
        <v>2</v>
      </c>
    </row>
    <row r="35" spans="1:7">
      <c r="A35" s="6" t="s">
        <v>82</v>
      </c>
      <c r="B35" s="6" t="s">
        <v>78</v>
      </c>
      <c r="C35" s="6">
        <v>80</v>
      </c>
      <c r="D35" s="6">
        <v>10</v>
      </c>
      <c r="E35" s="6">
        <v>0</v>
      </c>
      <c r="F35" s="6">
        <v>2</v>
      </c>
      <c r="G35" s="6">
        <v>1</v>
      </c>
    </row>
    <row r="36" spans="1:7">
      <c r="A36" s="6" t="s">
        <v>83</v>
      </c>
      <c r="B36" s="6" t="s">
        <v>78</v>
      </c>
      <c r="C36" s="6">
        <v>80</v>
      </c>
      <c r="D36" s="6">
        <v>10</v>
      </c>
      <c r="E36" s="6">
        <v>0</v>
      </c>
      <c r="F36" s="6">
        <v>2</v>
      </c>
      <c r="G36" s="6">
        <v>1</v>
      </c>
    </row>
    <row r="37" spans="1:7">
      <c r="A37" s="6" t="s">
        <v>84</v>
      </c>
      <c r="B37" s="6" t="s">
        <v>85</v>
      </c>
      <c r="C37" s="6">
        <v>173</v>
      </c>
      <c r="D37" s="6">
        <v>305</v>
      </c>
      <c r="E37" s="6">
        <v>30</v>
      </c>
      <c r="F37" s="6">
        <v>12</v>
      </c>
      <c r="G37" s="6">
        <v>4</v>
      </c>
    </row>
    <row r="38" spans="1:7">
      <c r="A38" s="6" t="s">
        <v>86</v>
      </c>
      <c r="B38" s="6" t="s">
        <v>85</v>
      </c>
      <c r="C38" s="6">
        <v>304</v>
      </c>
      <c r="D38" s="6">
        <v>340</v>
      </c>
      <c r="E38" s="6">
        <v>27</v>
      </c>
      <c r="F38" s="6">
        <v>27</v>
      </c>
      <c r="G38" s="6">
        <v>5</v>
      </c>
    </row>
    <row r="39" spans="1:7">
      <c r="A39" s="6" t="s">
        <v>87</v>
      </c>
      <c r="B39" s="6" t="s">
        <v>88</v>
      </c>
      <c r="C39" s="6">
        <v>68</v>
      </c>
      <c r="D39" s="6">
        <v>200</v>
      </c>
      <c r="E39" s="6">
        <v>2</v>
      </c>
      <c r="F39" s="6">
        <v>38</v>
      </c>
      <c r="G39" s="6">
        <v>7</v>
      </c>
    </row>
    <row r="40" spans="1:7">
      <c r="A40" s="6" t="s">
        <v>89</v>
      </c>
      <c r="B40" s="6" t="s">
        <v>88</v>
      </c>
      <c r="C40" s="6">
        <v>68</v>
      </c>
      <c r="D40" s="6">
        <v>200</v>
      </c>
      <c r="E40" s="6">
        <v>2</v>
      </c>
      <c r="F40" s="6">
        <v>38</v>
      </c>
      <c r="G40" s="6">
        <v>7</v>
      </c>
    </row>
    <row r="41" spans="1:7">
      <c r="A41" s="6" t="s">
        <v>90</v>
      </c>
      <c r="B41" s="6" t="s">
        <v>91</v>
      </c>
      <c r="C41" s="6">
        <v>4.3</v>
      </c>
      <c r="D41" s="6">
        <v>5</v>
      </c>
      <c r="E41" s="6">
        <v>0</v>
      </c>
      <c r="F41" s="6">
        <v>1</v>
      </c>
      <c r="G41" s="6">
        <v>0</v>
      </c>
    </row>
    <row r="42" spans="1:7">
      <c r="A42" s="6" t="s">
        <v>92</v>
      </c>
      <c r="B42" s="6" t="s">
        <v>91</v>
      </c>
      <c r="C42" s="6">
        <v>3.8</v>
      </c>
      <c r="D42" s="6">
        <v>5</v>
      </c>
      <c r="E42" s="6">
        <v>0</v>
      </c>
      <c r="F42" s="6">
        <v>1</v>
      </c>
      <c r="G42" s="6">
        <v>0</v>
      </c>
    </row>
    <row r="43" spans="1:7">
      <c r="A43" s="6" t="s">
        <v>93</v>
      </c>
      <c r="B43" s="6" t="s">
        <v>91</v>
      </c>
      <c r="C43" s="6">
        <v>3</v>
      </c>
      <c r="D43" s="6">
        <v>5</v>
      </c>
      <c r="E43" s="6">
        <v>0</v>
      </c>
      <c r="F43" s="6">
        <v>1</v>
      </c>
      <c r="G43" s="6">
        <v>0</v>
      </c>
    </row>
    <row r="44" spans="1:7">
      <c r="A44" s="6" t="s">
        <v>94</v>
      </c>
      <c r="B44" s="6" t="s">
        <v>91</v>
      </c>
      <c r="C44" s="6">
        <v>2.9</v>
      </c>
      <c r="D44" s="6">
        <v>5</v>
      </c>
      <c r="E44" s="6">
        <v>0</v>
      </c>
      <c r="F44" s="6">
        <v>1</v>
      </c>
      <c r="G44" s="6">
        <v>0</v>
      </c>
    </row>
    <row r="45" spans="1:7">
      <c r="A45" s="6" t="s">
        <v>95</v>
      </c>
      <c r="B45" s="6" t="s">
        <v>96</v>
      </c>
      <c r="C45" s="6">
        <v>28</v>
      </c>
      <c r="D45" s="6">
        <v>95</v>
      </c>
      <c r="E45" s="6">
        <v>3</v>
      </c>
      <c r="F45" s="6">
        <v>14</v>
      </c>
      <c r="G45" s="6">
        <v>2</v>
      </c>
    </row>
    <row r="46" spans="1:7">
      <c r="A46" s="6" t="s">
        <v>97</v>
      </c>
      <c r="B46" s="6" t="s">
        <v>96</v>
      </c>
      <c r="C46" s="6">
        <v>28</v>
      </c>
      <c r="D46" s="6">
        <v>100</v>
      </c>
      <c r="E46" s="6">
        <v>5</v>
      </c>
      <c r="F46" s="6">
        <v>13</v>
      </c>
      <c r="G46" s="6">
        <v>2</v>
      </c>
    </row>
    <row r="47" spans="1:7">
      <c r="A47" s="6" t="s">
        <v>98</v>
      </c>
      <c r="B47" s="6" t="s">
        <v>96</v>
      </c>
      <c r="C47" s="6">
        <v>20</v>
      </c>
      <c r="D47" s="6">
        <v>65</v>
      </c>
      <c r="E47" s="6">
        <v>2</v>
      </c>
      <c r="F47" s="6">
        <v>10</v>
      </c>
      <c r="G47" s="6">
        <v>1</v>
      </c>
    </row>
    <row r="48" spans="1:7">
      <c r="A48" s="6" t="s">
        <v>99</v>
      </c>
      <c r="B48" s="6" t="s">
        <v>49</v>
      </c>
      <c r="C48" s="6">
        <v>131</v>
      </c>
      <c r="D48" s="6">
        <v>25</v>
      </c>
      <c r="E48" s="6">
        <v>1</v>
      </c>
      <c r="F48" s="6">
        <v>4</v>
      </c>
      <c r="G48" s="6">
        <v>2</v>
      </c>
    </row>
    <row r="49" spans="1:7">
      <c r="A49" s="6" t="s">
        <v>100</v>
      </c>
      <c r="B49" s="6" t="s">
        <v>101</v>
      </c>
      <c r="C49" s="6">
        <v>114</v>
      </c>
      <c r="D49" s="6">
        <v>105</v>
      </c>
      <c r="E49" s="6">
        <v>1</v>
      </c>
      <c r="F49" s="6">
        <v>27</v>
      </c>
      <c r="G49" s="6">
        <v>1</v>
      </c>
    </row>
    <row r="50" spans="1:7">
      <c r="A50" s="6" t="s">
        <v>102</v>
      </c>
      <c r="B50" s="6" t="s">
        <v>49</v>
      </c>
      <c r="C50" s="6">
        <v>150</v>
      </c>
      <c r="D50" s="6">
        <v>140</v>
      </c>
      <c r="E50" s="6">
        <v>1</v>
      </c>
      <c r="F50" s="6">
        <v>35</v>
      </c>
      <c r="G50" s="6">
        <v>2</v>
      </c>
    </row>
    <row r="51" spans="1:7">
      <c r="A51" s="6" t="s">
        <v>103</v>
      </c>
      <c r="B51" s="6" t="s">
        <v>43</v>
      </c>
      <c r="C51" s="6">
        <v>16</v>
      </c>
      <c r="D51" s="6">
        <v>10</v>
      </c>
      <c r="E51" s="6">
        <v>0</v>
      </c>
      <c r="F51" s="6">
        <v>2</v>
      </c>
      <c r="G51" s="6">
        <v>0</v>
      </c>
    </row>
    <row r="52" spans="1:7">
      <c r="A52" s="6" t="s">
        <v>104</v>
      </c>
      <c r="B52" s="6" t="s">
        <v>49</v>
      </c>
      <c r="C52" s="6">
        <v>200</v>
      </c>
      <c r="D52" s="6">
        <v>700</v>
      </c>
      <c r="E52" s="6">
        <v>2</v>
      </c>
      <c r="F52" s="6">
        <v>158</v>
      </c>
      <c r="G52" s="6">
        <v>16</v>
      </c>
    </row>
    <row r="53" spans="1:7">
      <c r="A53" s="6" t="s">
        <v>105</v>
      </c>
      <c r="B53" s="6" t="s">
        <v>49</v>
      </c>
      <c r="C53" s="6">
        <v>124</v>
      </c>
      <c r="D53" s="6">
        <v>25</v>
      </c>
      <c r="E53" s="6">
        <v>0</v>
      </c>
      <c r="F53" s="6">
        <v>5</v>
      </c>
      <c r="G53" s="6">
        <v>3</v>
      </c>
    </row>
    <row r="54" spans="1:7">
      <c r="A54" s="6" t="s">
        <v>106</v>
      </c>
      <c r="B54" s="6" t="s">
        <v>49</v>
      </c>
      <c r="C54" s="6">
        <v>104</v>
      </c>
      <c r="D54" s="6">
        <v>30</v>
      </c>
      <c r="E54" s="6">
        <v>0</v>
      </c>
      <c r="F54" s="6">
        <v>6</v>
      </c>
      <c r="G54" s="6">
        <v>3</v>
      </c>
    </row>
    <row r="55" spans="1:7">
      <c r="A55" s="6" t="s">
        <v>107</v>
      </c>
      <c r="B55" s="6" t="s">
        <v>49</v>
      </c>
      <c r="C55" s="6">
        <v>253</v>
      </c>
      <c r="D55" s="6">
        <v>170</v>
      </c>
      <c r="E55" s="6">
        <v>6</v>
      </c>
      <c r="F55" s="6">
        <v>23</v>
      </c>
      <c r="G55" s="6">
        <v>8</v>
      </c>
    </row>
    <row r="56" spans="1:7">
      <c r="A56" s="6" t="s">
        <v>108</v>
      </c>
      <c r="B56" s="6" t="s">
        <v>49</v>
      </c>
      <c r="C56" s="6">
        <v>255</v>
      </c>
      <c r="D56" s="6">
        <v>365</v>
      </c>
      <c r="E56" s="6">
        <v>18</v>
      </c>
      <c r="F56" s="6">
        <v>32</v>
      </c>
      <c r="G56" s="6">
        <v>19</v>
      </c>
    </row>
    <row r="57" spans="1:7">
      <c r="A57" s="6" t="s">
        <v>109</v>
      </c>
      <c r="B57" s="6" t="s">
        <v>49</v>
      </c>
      <c r="C57" s="6">
        <v>255</v>
      </c>
      <c r="D57" s="6">
        <v>385</v>
      </c>
      <c r="E57" s="6">
        <v>12</v>
      </c>
      <c r="F57" s="6">
        <v>54</v>
      </c>
      <c r="G57" s="6">
        <v>16</v>
      </c>
    </row>
    <row r="58" spans="1:7">
      <c r="A58" s="6" t="s">
        <v>110</v>
      </c>
      <c r="B58" s="6" t="s">
        <v>49</v>
      </c>
      <c r="C58" s="6">
        <v>255</v>
      </c>
      <c r="D58" s="6">
        <v>310</v>
      </c>
      <c r="E58" s="6">
        <v>7</v>
      </c>
      <c r="F58" s="6">
        <v>48</v>
      </c>
      <c r="G58" s="6">
        <v>16</v>
      </c>
    </row>
    <row r="59" spans="1:7">
      <c r="A59" s="6" t="s">
        <v>111</v>
      </c>
      <c r="B59" s="6" t="s">
        <v>49</v>
      </c>
      <c r="C59" s="6">
        <v>245</v>
      </c>
      <c r="D59" s="6">
        <v>220</v>
      </c>
      <c r="E59" s="6">
        <v>11</v>
      </c>
      <c r="F59" s="6">
        <v>15</v>
      </c>
      <c r="G59" s="6">
        <v>16</v>
      </c>
    </row>
    <row r="60" spans="1:7">
      <c r="A60" s="6" t="s">
        <v>112</v>
      </c>
      <c r="B60" s="6" t="s">
        <v>49</v>
      </c>
      <c r="C60" s="6">
        <v>240</v>
      </c>
      <c r="D60" s="6">
        <v>15</v>
      </c>
      <c r="E60" s="6">
        <v>1</v>
      </c>
      <c r="F60" s="6">
        <v>0</v>
      </c>
      <c r="G60" s="6">
        <v>3</v>
      </c>
    </row>
    <row r="61" spans="1:7">
      <c r="A61" s="6" t="s">
        <v>113</v>
      </c>
      <c r="B61" s="6" t="s">
        <v>49</v>
      </c>
      <c r="C61" s="6">
        <v>233</v>
      </c>
      <c r="D61" s="6">
        <v>125</v>
      </c>
      <c r="E61" s="6">
        <v>5</v>
      </c>
      <c r="F61" s="6">
        <v>11</v>
      </c>
      <c r="G61" s="6">
        <v>9</v>
      </c>
    </row>
    <row r="62" spans="1:7">
      <c r="A62" s="6" t="s">
        <v>114</v>
      </c>
      <c r="B62" s="6" t="s">
        <v>115</v>
      </c>
      <c r="C62" s="6">
        <v>85</v>
      </c>
      <c r="D62" s="6">
        <v>150</v>
      </c>
      <c r="E62" s="6">
        <v>5</v>
      </c>
      <c r="F62" s="6">
        <v>0</v>
      </c>
      <c r="G62" s="6">
        <v>24</v>
      </c>
    </row>
    <row r="63" spans="1:7">
      <c r="A63" s="6" t="s">
        <v>116</v>
      </c>
      <c r="B63" s="6" t="s">
        <v>115</v>
      </c>
      <c r="C63" s="6">
        <v>85</v>
      </c>
      <c r="D63" s="6">
        <v>185</v>
      </c>
      <c r="E63" s="6">
        <v>7</v>
      </c>
      <c r="F63" s="6">
        <v>7</v>
      </c>
      <c r="G63" s="6">
        <v>23</v>
      </c>
    </row>
    <row r="64" spans="1:7">
      <c r="A64" s="6" t="s">
        <v>117</v>
      </c>
      <c r="B64" s="6" t="s">
        <v>49</v>
      </c>
      <c r="C64" s="6">
        <v>244</v>
      </c>
      <c r="D64" s="6">
        <v>85</v>
      </c>
      <c r="E64" s="6">
        <v>3</v>
      </c>
      <c r="F64" s="6">
        <v>9</v>
      </c>
      <c r="G64" s="6">
        <v>5</v>
      </c>
    </row>
    <row r="65" spans="1:7">
      <c r="A65" s="6" t="s">
        <v>118</v>
      </c>
      <c r="B65" s="6" t="s">
        <v>55</v>
      </c>
      <c r="C65" s="6">
        <v>210</v>
      </c>
      <c r="D65" s="6">
        <v>515</v>
      </c>
      <c r="E65" s="6">
        <v>30</v>
      </c>
      <c r="F65" s="6">
        <v>39</v>
      </c>
      <c r="G65" s="6">
        <v>21</v>
      </c>
    </row>
    <row r="66" spans="1:7">
      <c r="A66" s="6" t="s">
        <v>119</v>
      </c>
      <c r="B66" s="6" t="s">
        <v>120</v>
      </c>
      <c r="C66" s="6">
        <v>75</v>
      </c>
      <c r="D66" s="6">
        <v>135</v>
      </c>
      <c r="E66" s="6">
        <v>5</v>
      </c>
      <c r="F66" s="6">
        <v>0</v>
      </c>
      <c r="G66" s="6">
        <v>22</v>
      </c>
    </row>
    <row r="67" spans="1:7">
      <c r="A67" s="6" t="s">
        <v>121</v>
      </c>
      <c r="B67" s="6" t="s">
        <v>115</v>
      </c>
      <c r="C67" s="6">
        <v>85</v>
      </c>
      <c r="D67" s="6">
        <v>205</v>
      </c>
      <c r="E67" s="6">
        <v>12</v>
      </c>
      <c r="F67" s="6">
        <v>0</v>
      </c>
      <c r="G67" s="6">
        <v>23</v>
      </c>
    </row>
    <row r="68" spans="1:7">
      <c r="A68" s="6" t="s">
        <v>122</v>
      </c>
      <c r="B68" s="6" t="s">
        <v>115</v>
      </c>
      <c r="C68" s="6">
        <v>85</v>
      </c>
      <c r="D68" s="6">
        <v>315</v>
      </c>
      <c r="E68" s="6">
        <v>26</v>
      </c>
      <c r="F68" s="6">
        <v>0</v>
      </c>
      <c r="G68" s="6">
        <v>19</v>
      </c>
    </row>
    <row r="69" spans="1:7">
      <c r="A69" s="6" t="s">
        <v>123</v>
      </c>
      <c r="B69" s="6" t="s">
        <v>124</v>
      </c>
      <c r="C69" s="6">
        <v>61</v>
      </c>
      <c r="D69" s="6">
        <v>150</v>
      </c>
      <c r="E69" s="6">
        <v>9</v>
      </c>
      <c r="F69" s="6">
        <v>0</v>
      </c>
      <c r="G69" s="6">
        <v>17</v>
      </c>
    </row>
    <row r="70" spans="1:7">
      <c r="A70" s="6" t="s">
        <v>125</v>
      </c>
      <c r="B70" s="6" t="s">
        <v>126</v>
      </c>
      <c r="C70" s="6">
        <v>72</v>
      </c>
      <c r="D70" s="6">
        <v>150</v>
      </c>
      <c r="E70" s="6">
        <v>6</v>
      </c>
      <c r="F70" s="6">
        <v>0</v>
      </c>
      <c r="G70" s="6">
        <v>22</v>
      </c>
    </row>
    <row r="71" spans="1:7">
      <c r="A71" s="6" t="s">
        <v>127</v>
      </c>
      <c r="B71" s="6" t="s">
        <v>115</v>
      </c>
      <c r="C71" s="6">
        <v>85</v>
      </c>
      <c r="D71" s="6">
        <v>240</v>
      </c>
      <c r="E71" s="6">
        <v>15</v>
      </c>
      <c r="F71" s="6">
        <v>0</v>
      </c>
      <c r="G71" s="6">
        <v>23</v>
      </c>
    </row>
    <row r="72" spans="1:7">
      <c r="A72" s="6" t="s">
        <v>128</v>
      </c>
      <c r="B72" s="6" t="s">
        <v>115</v>
      </c>
      <c r="C72" s="6">
        <v>85</v>
      </c>
      <c r="D72" s="6">
        <v>185</v>
      </c>
      <c r="E72" s="6">
        <v>10</v>
      </c>
      <c r="F72" s="6">
        <v>0</v>
      </c>
      <c r="G72" s="6">
        <v>22</v>
      </c>
    </row>
    <row r="73" spans="1:7">
      <c r="A73" s="6" t="s">
        <v>129</v>
      </c>
      <c r="B73" s="6" t="s">
        <v>130</v>
      </c>
      <c r="C73" s="6">
        <v>78</v>
      </c>
      <c r="D73" s="6">
        <v>175</v>
      </c>
      <c r="E73" s="6">
        <v>8</v>
      </c>
      <c r="F73" s="6">
        <v>0</v>
      </c>
      <c r="G73" s="6">
        <v>25</v>
      </c>
    </row>
    <row r="74" spans="1:7">
      <c r="A74" s="6" t="s">
        <v>131</v>
      </c>
      <c r="B74" s="6" t="s">
        <v>115</v>
      </c>
      <c r="C74" s="6">
        <v>85</v>
      </c>
      <c r="D74" s="6">
        <v>220</v>
      </c>
      <c r="E74" s="6">
        <v>13</v>
      </c>
      <c r="F74" s="6">
        <v>0</v>
      </c>
      <c r="G74" s="6">
        <v>25</v>
      </c>
    </row>
    <row r="75" spans="1:7">
      <c r="A75" s="6" t="s">
        <v>132</v>
      </c>
      <c r="B75" s="6" t="s">
        <v>115</v>
      </c>
      <c r="C75" s="6">
        <v>85</v>
      </c>
      <c r="D75" s="6">
        <v>325</v>
      </c>
      <c r="E75" s="6">
        <v>26</v>
      </c>
      <c r="F75" s="6">
        <v>0</v>
      </c>
      <c r="G75" s="6">
        <v>22</v>
      </c>
    </row>
    <row r="76" spans="1:7">
      <c r="A76" s="6" t="s">
        <v>133</v>
      </c>
      <c r="B76" s="6" t="s">
        <v>124</v>
      </c>
      <c r="C76" s="6">
        <v>62</v>
      </c>
      <c r="D76" s="6">
        <v>170</v>
      </c>
      <c r="E76" s="6">
        <v>9</v>
      </c>
      <c r="F76" s="6">
        <v>0</v>
      </c>
      <c r="G76" s="6">
        <v>19</v>
      </c>
    </row>
    <row r="77" spans="1:7">
      <c r="A77" s="6" t="s">
        <v>134</v>
      </c>
      <c r="B77" s="6" t="s">
        <v>126</v>
      </c>
      <c r="C77" s="6">
        <v>72</v>
      </c>
      <c r="D77" s="6">
        <v>145</v>
      </c>
      <c r="E77" s="6">
        <v>4</v>
      </c>
      <c r="F77" s="6">
        <v>0</v>
      </c>
      <c r="G77" s="6">
        <v>24</v>
      </c>
    </row>
    <row r="78" spans="1:7">
      <c r="A78" s="6" t="s">
        <v>135</v>
      </c>
      <c r="B78" s="6" t="s">
        <v>136</v>
      </c>
      <c r="C78" s="6">
        <v>355</v>
      </c>
      <c r="D78" s="6">
        <v>95</v>
      </c>
      <c r="E78" s="6">
        <v>0</v>
      </c>
      <c r="F78" s="6">
        <v>5</v>
      </c>
      <c r="G78" s="6">
        <v>1</v>
      </c>
    </row>
    <row r="79" spans="1:7">
      <c r="A79" s="6" t="s">
        <v>137</v>
      </c>
      <c r="B79" s="6" t="s">
        <v>136</v>
      </c>
      <c r="C79" s="6">
        <v>360</v>
      </c>
      <c r="D79" s="6">
        <v>150</v>
      </c>
      <c r="E79" s="6">
        <v>0</v>
      </c>
      <c r="F79" s="6">
        <v>13</v>
      </c>
      <c r="G79" s="6">
        <v>1</v>
      </c>
    </row>
    <row r="80" spans="1:7">
      <c r="A80" s="6" t="s">
        <v>138</v>
      </c>
      <c r="B80" s="6" t="s">
        <v>49</v>
      </c>
      <c r="C80" s="6">
        <v>144</v>
      </c>
      <c r="D80" s="6">
        <v>40</v>
      </c>
      <c r="E80" s="6">
        <v>0</v>
      </c>
      <c r="F80" s="6">
        <v>8</v>
      </c>
      <c r="G80" s="6">
        <v>4</v>
      </c>
    </row>
    <row r="81" spans="1:7">
      <c r="A81" s="6" t="s">
        <v>139</v>
      </c>
      <c r="B81" s="6" t="s">
        <v>49</v>
      </c>
      <c r="C81" s="6">
        <v>170</v>
      </c>
      <c r="D81" s="6">
        <v>55</v>
      </c>
      <c r="E81" s="6">
        <v>0</v>
      </c>
      <c r="F81" s="6">
        <v>12</v>
      </c>
      <c r="G81" s="6">
        <v>2</v>
      </c>
    </row>
    <row r="82" spans="1:7">
      <c r="A82" s="6" t="s">
        <v>140</v>
      </c>
      <c r="B82" s="6" t="s">
        <v>49</v>
      </c>
      <c r="C82" s="6">
        <v>170</v>
      </c>
      <c r="D82" s="6">
        <v>55</v>
      </c>
      <c r="E82" s="6">
        <v>0</v>
      </c>
      <c r="F82" s="6">
        <v>12</v>
      </c>
      <c r="G82" s="6">
        <v>2</v>
      </c>
    </row>
    <row r="83" spans="1:7">
      <c r="A83" s="6" t="s">
        <v>141</v>
      </c>
      <c r="B83" s="6" t="s">
        <v>49</v>
      </c>
      <c r="C83" s="6">
        <v>170</v>
      </c>
      <c r="D83" s="6">
        <v>55</v>
      </c>
      <c r="E83" s="6">
        <v>0</v>
      </c>
      <c r="F83" s="6">
        <v>11</v>
      </c>
      <c r="G83" s="6">
        <v>2</v>
      </c>
    </row>
    <row r="84" spans="1:7">
      <c r="A84" s="6" t="s">
        <v>142</v>
      </c>
      <c r="B84" s="6" t="s">
        <v>143</v>
      </c>
      <c r="C84" s="6">
        <v>100</v>
      </c>
      <c r="D84" s="6">
        <v>30</v>
      </c>
      <c r="E84" s="6">
        <v>0</v>
      </c>
      <c r="F84" s="6">
        <v>7</v>
      </c>
      <c r="G84" s="6">
        <v>1</v>
      </c>
    </row>
    <row r="85" spans="1:7">
      <c r="A85" s="6" t="s">
        <v>144</v>
      </c>
      <c r="B85" s="6" t="s">
        <v>49</v>
      </c>
      <c r="C85" s="6">
        <v>171</v>
      </c>
      <c r="D85" s="6">
        <v>225</v>
      </c>
      <c r="E85" s="6">
        <v>1</v>
      </c>
      <c r="F85" s="6">
        <v>41</v>
      </c>
      <c r="G85" s="6">
        <v>15</v>
      </c>
    </row>
    <row r="86" spans="1:7">
      <c r="A86" s="6" t="s">
        <v>145</v>
      </c>
      <c r="B86" s="6" t="s">
        <v>49</v>
      </c>
      <c r="C86" s="6">
        <v>144</v>
      </c>
      <c r="D86" s="6">
        <v>75</v>
      </c>
      <c r="E86" s="6">
        <v>1</v>
      </c>
      <c r="F86" s="6">
        <v>18</v>
      </c>
      <c r="G86" s="6">
        <v>1</v>
      </c>
    </row>
    <row r="87" spans="1:7">
      <c r="A87" s="6" t="s">
        <v>146</v>
      </c>
      <c r="B87" s="6" t="s">
        <v>49</v>
      </c>
      <c r="C87" s="6">
        <v>165</v>
      </c>
      <c r="D87" s="6">
        <v>180</v>
      </c>
      <c r="E87" s="6">
        <v>1</v>
      </c>
      <c r="F87" s="6">
        <v>30</v>
      </c>
      <c r="G87" s="6">
        <v>13</v>
      </c>
    </row>
    <row r="88" spans="1:7">
      <c r="A88" s="6" t="s">
        <v>147</v>
      </c>
      <c r="B88" s="6" t="s">
        <v>49</v>
      </c>
      <c r="C88" s="6">
        <v>170</v>
      </c>
      <c r="D88" s="6">
        <v>225</v>
      </c>
      <c r="E88" s="6">
        <v>1</v>
      </c>
      <c r="F88" s="6">
        <v>40</v>
      </c>
      <c r="G88" s="6">
        <v>14</v>
      </c>
    </row>
    <row r="89" spans="1:7">
      <c r="A89" s="6" t="s">
        <v>148</v>
      </c>
      <c r="B89" s="6" t="s">
        <v>49</v>
      </c>
      <c r="C89" s="6">
        <v>250</v>
      </c>
      <c r="D89" s="6">
        <v>190</v>
      </c>
      <c r="E89" s="6">
        <v>1</v>
      </c>
      <c r="F89" s="6">
        <v>35</v>
      </c>
      <c r="G89" s="6">
        <v>13</v>
      </c>
    </row>
    <row r="90" spans="1:7">
      <c r="A90" s="6" t="s">
        <v>149</v>
      </c>
      <c r="B90" s="6" t="s">
        <v>46</v>
      </c>
      <c r="C90" s="6">
        <v>28.35</v>
      </c>
      <c r="D90" s="6">
        <v>100</v>
      </c>
      <c r="E90" s="6">
        <v>8</v>
      </c>
      <c r="F90" s="6">
        <v>1</v>
      </c>
      <c r="G90" s="6">
        <v>6</v>
      </c>
    </row>
    <row r="91" spans="1:7">
      <c r="A91" s="6" t="s">
        <v>150</v>
      </c>
      <c r="B91" s="6" t="s">
        <v>43</v>
      </c>
      <c r="C91" s="6">
        <v>15</v>
      </c>
      <c r="D91" s="6">
        <v>75</v>
      </c>
      <c r="E91" s="6">
        <v>8</v>
      </c>
      <c r="F91" s="6">
        <v>1</v>
      </c>
      <c r="G91" s="6">
        <v>1</v>
      </c>
    </row>
    <row r="92" spans="1:7">
      <c r="A92" s="6" t="s">
        <v>151</v>
      </c>
      <c r="B92" s="6" t="s">
        <v>152</v>
      </c>
      <c r="C92" s="6">
        <v>284</v>
      </c>
      <c r="D92" s="6">
        <v>230</v>
      </c>
      <c r="E92" s="6">
        <v>0</v>
      </c>
      <c r="F92" s="6">
        <v>62</v>
      </c>
      <c r="G92" s="6">
        <v>1</v>
      </c>
    </row>
    <row r="93" spans="1:7">
      <c r="A93" s="6" t="s">
        <v>151</v>
      </c>
      <c r="B93" s="6" t="s">
        <v>49</v>
      </c>
      <c r="C93" s="6">
        <v>230</v>
      </c>
      <c r="D93" s="6">
        <v>185</v>
      </c>
      <c r="E93" s="6">
        <v>0</v>
      </c>
      <c r="F93" s="6">
        <v>50</v>
      </c>
      <c r="G93" s="6">
        <v>1</v>
      </c>
    </row>
    <row r="94" spans="1:7">
      <c r="A94" s="6" t="s">
        <v>153</v>
      </c>
      <c r="B94" s="6" t="s">
        <v>49</v>
      </c>
      <c r="C94" s="6">
        <v>145</v>
      </c>
      <c r="D94" s="6">
        <v>80</v>
      </c>
      <c r="E94" s="6">
        <v>1</v>
      </c>
      <c r="F94" s="6">
        <v>20</v>
      </c>
      <c r="G94" s="6">
        <v>1</v>
      </c>
    </row>
    <row r="95" spans="1:7">
      <c r="A95" s="6" t="s">
        <v>154</v>
      </c>
      <c r="B95" s="6" t="s">
        <v>155</v>
      </c>
      <c r="C95" s="6">
        <v>45</v>
      </c>
      <c r="D95" s="6">
        <v>135</v>
      </c>
      <c r="E95" s="6">
        <v>5</v>
      </c>
      <c r="F95" s="6">
        <v>20</v>
      </c>
      <c r="G95" s="6">
        <v>3</v>
      </c>
    </row>
    <row r="96" spans="1:7">
      <c r="A96" s="6" t="s">
        <v>156</v>
      </c>
      <c r="B96" s="6" t="s">
        <v>155</v>
      </c>
      <c r="C96" s="6">
        <v>45</v>
      </c>
      <c r="D96" s="6">
        <v>140</v>
      </c>
      <c r="E96" s="6">
        <v>5</v>
      </c>
      <c r="F96" s="6">
        <v>22</v>
      </c>
      <c r="G96" s="6">
        <v>3</v>
      </c>
    </row>
    <row r="97" spans="1:7">
      <c r="A97" s="6" t="s">
        <v>157</v>
      </c>
      <c r="B97" s="6" t="s">
        <v>58</v>
      </c>
      <c r="C97" s="6">
        <v>945</v>
      </c>
      <c r="D97" s="6">
        <v>2285</v>
      </c>
      <c r="E97" s="6">
        <v>102</v>
      </c>
      <c r="F97" s="6">
        <v>330</v>
      </c>
      <c r="G97" s="6">
        <v>23</v>
      </c>
    </row>
    <row r="98" spans="1:7">
      <c r="A98" s="6" t="s">
        <v>157</v>
      </c>
      <c r="B98" s="6" t="s">
        <v>55</v>
      </c>
      <c r="C98" s="6">
        <v>158</v>
      </c>
      <c r="D98" s="6">
        <v>380</v>
      </c>
      <c r="E98" s="6">
        <v>17</v>
      </c>
      <c r="F98" s="6">
        <v>55</v>
      </c>
      <c r="G98" s="6">
        <v>4</v>
      </c>
    </row>
    <row r="99" spans="1:7">
      <c r="A99" s="6" t="s">
        <v>158</v>
      </c>
      <c r="B99" s="6" t="s">
        <v>159</v>
      </c>
      <c r="C99" s="6">
        <v>57</v>
      </c>
      <c r="D99" s="6">
        <v>180</v>
      </c>
      <c r="E99" s="6">
        <v>16</v>
      </c>
      <c r="F99" s="6">
        <v>2</v>
      </c>
      <c r="G99" s="6">
        <v>7</v>
      </c>
    </row>
    <row r="100" spans="1:7">
      <c r="A100" s="6" t="s">
        <v>160</v>
      </c>
      <c r="B100" s="6" t="s">
        <v>161</v>
      </c>
      <c r="C100" s="6">
        <v>45</v>
      </c>
      <c r="D100" s="6">
        <v>95</v>
      </c>
      <c r="E100" s="6">
        <v>1</v>
      </c>
      <c r="F100" s="6">
        <v>21</v>
      </c>
      <c r="G100" s="6">
        <v>2</v>
      </c>
    </row>
    <row r="101" spans="1:7">
      <c r="A101" s="6" t="s">
        <v>162</v>
      </c>
      <c r="B101" s="6" t="s">
        <v>161</v>
      </c>
      <c r="C101" s="6">
        <v>45</v>
      </c>
      <c r="D101" s="6">
        <v>95</v>
      </c>
      <c r="E101" s="6">
        <v>1</v>
      </c>
      <c r="F101" s="6">
        <v>21</v>
      </c>
      <c r="G101" s="6">
        <v>2</v>
      </c>
    </row>
    <row r="102" spans="1:7">
      <c r="A102" s="6" t="s">
        <v>163</v>
      </c>
      <c r="B102" s="6" t="s">
        <v>164</v>
      </c>
      <c r="C102" s="6">
        <v>6</v>
      </c>
      <c r="D102" s="6">
        <v>15</v>
      </c>
      <c r="E102" s="6">
        <v>1</v>
      </c>
      <c r="F102" s="6">
        <v>1</v>
      </c>
      <c r="G102" s="6">
        <v>1</v>
      </c>
    </row>
    <row r="103" spans="1:7">
      <c r="A103" s="6" t="s">
        <v>165</v>
      </c>
      <c r="B103" s="6" t="s">
        <v>155</v>
      </c>
      <c r="C103" s="6">
        <v>45</v>
      </c>
      <c r="D103" s="6">
        <v>140</v>
      </c>
      <c r="E103" s="6">
        <v>4</v>
      </c>
      <c r="F103" s="6">
        <v>24</v>
      </c>
      <c r="G103" s="6">
        <v>3</v>
      </c>
    </row>
    <row r="104" spans="1:7">
      <c r="A104" s="6" t="s">
        <v>166</v>
      </c>
      <c r="B104" s="6" t="s">
        <v>155</v>
      </c>
      <c r="C104" s="6">
        <v>45</v>
      </c>
      <c r="D104" s="6">
        <v>125</v>
      </c>
      <c r="E104" s="6">
        <v>6</v>
      </c>
      <c r="F104" s="6">
        <v>19</v>
      </c>
      <c r="G104" s="6">
        <v>3</v>
      </c>
    </row>
    <row r="105" spans="1:7">
      <c r="A105" s="6" t="s">
        <v>167</v>
      </c>
      <c r="B105" s="6" t="s">
        <v>159</v>
      </c>
      <c r="C105" s="6">
        <v>57</v>
      </c>
      <c r="D105" s="6">
        <v>205</v>
      </c>
      <c r="E105" s="6">
        <v>18</v>
      </c>
      <c r="F105" s="6">
        <v>2</v>
      </c>
      <c r="G105" s="6">
        <v>8</v>
      </c>
    </row>
    <row r="106" spans="1:7">
      <c r="A106" s="6" t="s">
        <v>168</v>
      </c>
      <c r="B106" s="6" t="s">
        <v>46</v>
      </c>
      <c r="C106" s="6">
        <v>28.35</v>
      </c>
      <c r="D106" s="6">
        <v>185</v>
      </c>
      <c r="E106" s="6">
        <v>19</v>
      </c>
      <c r="F106" s="6">
        <v>4</v>
      </c>
      <c r="G106" s="6">
        <v>4</v>
      </c>
    </row>
    <row r="107" spans="1:7">
      <c r="A107" s="6" t="s">
        <v>169</v>
      </c>
      <c r="B107" s="6" t="s">
        <v>49</v>
      </c>
      <c r="C107" s="6">
        <v>140</v>
      </c>
      <c r="D107" s="6">
        <v>500</v>
      </c>
      <c r="E107" s="6">
        <v>31</v>
      </c>
      <c r="F107" s="6">
        <v>50</v>
      </c>
      <c r="G107" s="6">
        <v>9</v>
      </c>
    </row>
    <row r="108" spans="1:7">
      <c r="A108" s="6" t="s">
        <v>170</v>
      </c>
      <c r="B108" s="6" t="s">
        <v>49</v>
      </c>
      <c r="C108" s="6">
        <v>203</v>
      </c>
      <c r="D108" s="6">
        <v>420</v>
      </c>
      <c r="E108" s="6">
        <v>26</v>
      </c>
      <c r="F108" s="6">
        <v>40</v>
      </c>
      <c r="G108" s="6">
        <v>9</v>
      </c>
    </row>
    <row r="109" spans="1:7">
      <c r="A109" s="6" t="s">
        <v>171</v>
      </c>
      <c r="B109" s="6" t="s">
        <v>49</v>
      </c>
      <c r="C109" s="6">
        <v>100</v>
      </c>
      <c r="D109" s="6">
        <v>390</v>
      </c>
      <c r="E109" s="6">
        <v>5</v>
      </c>
      <c r="F109" s="6">
        <v>73</v>
      </c>
      <c r="G109" s="6">
        <v>13</v>
      </c>
    </row>
    <row r="110" spans="1:7">
      <c r="A110" s="6" t="s">
        <v>172</v>
      </c>
      <c r="B110" s="6" t="s">
        <v>55</v>
      </c>
      <c r="C110" s="6">
        <v>30</v>
      </c>
      <c r="D110" s="6">
        <v>10</v>
      </c>
      <c r="E110" s="6">
        <v>0</v>
      </c>
      <c r="F110" s="6">
        <v>2</v>
      </c>
      <c r="G110" s="6">
        <v>1</v>
      </c>
    </row>
    <row r="111" spans="1:7">
      <c r="A111" s="6" t="s">
        <v>172</v>
      </c>
      <c r="B111" s="6" t="s">
        <v>49</v>
      </c>
      <c r="C111" s="6">
        <v>185</v>
      </c>
      <c r="D111" s="6">
        <v>50</v>
      </c>
      <c r="E111" s="6">
        <v>0</v>
      </c>
      <c r="F111" s="6">
        <v>10</v>
      </c>
      <c r="G111" s="6">
        <v>6</v>
      </c>
    </row>
    <row r="112" spans="1:7">
      <c r="A112" s="6" t="s">
        <v>173</v>
      </c>
      <c r="B112" s="6" t="s">
        <v>174</v>
      </c>
      <c r="C112" s="6">
        <v>151</v>
      </c>
      <c r="D112" s="6">
        <v>40</v>
      </c>
      <c r="E112" s="6">
        <v>1</v>
      </c>
      <c r="F112" s="6">
        <v>8</v>
      </c>
      <c r="G112" s="6">
        <v>4</v>
      </c>
    </row>
    <row r="113" spans="1:7">
      <c r="A113" s="6" t="s">
        <v>175</v>
      </c>
      <c r="B113" s="6" t="s">
        <v>174</v>
      </c>
      <c r="C113" s="6">
        <v>180</v>
      </c>
      <c r="D113" s="6">
        <v>50</v>
      </c>
      <c r="E113" s="6">
        <v>1</v>
      </c>
      <c r="F113" s="6">
        <v>10</v>
      </c>
      <c r="G113" s="6">
        <v>5</v>
      </c>
    </row>
    <row r="114" spans="1:7">
      <c r="A114" s="6" t="s">
        <v>175</v>
      </c>
      <c r="B114" s="6" t="s">
        <v>49</v>
      </c>
      <c r="C114" s="6">
        <v>155</v>
      </c>
      <c r="D114" s="6">
        <v>45</v>
      </c>
      <c r="E114" s="6">
        <v>0</v>
      </c>
      <c r="F114" s="6">
        <v>9</v>
      </c>
      <c r="G114" s="6">
        <v>5</v>
      </c>
    </row>
    <row r="115" spans="1:7">
      <c r="A115" s="6" t="s">
        <v>176</v>
      </c>
      <c r="B115" s="6" t="s">
        <v>177</v>
      </c>
      <c r="C115" s="6">
        <v>13</v>
      </c>
      <c r="D115" s="6">
        <v>50</v>
      </c>
      <c r="E115" s="6">
        <v>5</v>
      </c>
      <c r="F115" s="6">
        <v>0</v>
      </c>
      <c r="G115" s="6">
        <v>2</v>
      </c>
    </row>
    <row r="116" spans="1:7">
      <c r="A116" s="6" t="s">
        <v>178</v>
      </c>
      <c r="B116" s="6" t="s">
        <v>49</v>
      </c>
      <c r="C116" s="6">
        <v>261</v>
      </c>
      <c r="D116" s="6">
        <v>80</v>
      </c>
      <c r="E116" s="6">
        <v>2</v>
      </c>
      <c r="F116" s="6">
        <v>14</v>
      </c>
      <c r="G116" s="6">
        <v>3</v>
      </c>
    </row>
    <row r="117" spans="1:7">
      <c r="A117" s="6" t="s">
        <v>179</v>
      </c>
      <c r="B117" s="6" t="s">
        <v>180</v>
      </c>
      <c r="C117" s="6">
        <v>20</v>
      </c>
      <c r="D117" s="6">
        <v>95</v>
      </c>
      <c r="E117" s="6">
        <v>6</v>
      </c>
      <c r="F117" s="6">
        <v>11</v>
      </c>
      <c r="G117" s="6">
        <v>1</v>
      </c>
    </row>
    <row r="118" spans="1:7">
      <c r="A118" s="6" t="s">
        <v>181</v>
      </c>
      <c r="B118" s="6" t="s">
        <v>180</v>
      </c>
      <c r="C118" s="6">
        <v>25</v>
      </c>
      <c r="D118" s="6">
        <v>100</v>
      </c>
      <c r="E118" s="6">
        <v>4</v>
      </c>
      <c r="F118" s="6">
        <v>16</v>
      </c>
      <c r="G118" s="6">
        <v>1</v>
      </c>
    </row>
    <row r="119" spans="1:7">
      <c r="A119" s="6" t="s">
        <v>182</v>
      </c>
      <c r="B119" s="6" t="s">
        <v>49</v>
      </c>
      <c r="C119" s="6">
        <v>155</v>
      </c>
      <c r="D119" s="6">
        <v>65</v>
      </c>
      <c r="E119" s="6">
        <v>1</v>
      </c>
      <c r="F119" s="6">
        <v>13</v>
      </c>
      <c r="G119" s="6">
        <v>6</v>
      </c>
    </row>
    <row r="120" spans="1:7">
      <c r="A120" s="6" t="s">
        <v>183</v>
      </c>
      <c r="B120" s="6" t="s">
        <v>49</v>
      </c>
      <c r="C120" s="6">
        <v>155</v>
      </c>
      <c r="D120" s="6">
        <v>60</v>
      </c>
      <c r="E120" s="6">
        <v>1</v>
      </c>
      <c r="F120" s="6">
        <v>13</v>
      </c>
      <c r="G120" s="6">
        <v>4</v>
      </c>
    </row>
    <row r="121" spans="1:7">
      <c r="A121" s="6" t="s">
        <v>184</v>
      </c>
      <c r="B121" s="6" t="s">
        <v>49</v>
      </c>
      <c r="C121" s="6">
        <v>98</v>
      </c>
      <c r="D121" s="6">
        <v>340</v>
      </c>
      <c r="E121" s="6">
        <v>1</v>
      </c>
      <c r="F121" s="6">
        <v>78</v>
      </c>
      <c r="G121" s="6">
        <v>6</v>
      </c>
    </row>
    <row r="122" spans="1:7">
      <c r="A122" s="6" t="s">
        <v>185</v>
      </c>
      <c r="B122" s="6" t="s">
        <v>49</v>
      </c>
      <c r="C122" s="6">
        <v>170</v>
      </c>
      <c r="D122" s="6">
        <v>600</v>
      </c>
      <c r="E122" s="6">
        <v>3</v>
      </c>
      <c r="F122" s="6">
        <v>129</v>
      </c>
      <c r="G122" s="6">
        <v>19</v>
      </c>
    </row>
    <row r="123" spans="1:7">
      <c r="A123" s="6" t="s">
        <v>186</v>
      </c>
      <c r="B123" s="6" t="s">
        <v>187</v>
      </c>
      <c r="C123" s="6">
        <v>113</v>
      </c>
      <c r="D123" s="6">
        <v>810</v>
      </c>
      <c r="E123" s="6">
        <v>92</v>
      </c>
      <c r="F123" s="6">
        <v>0</v>
      </c>
      <c r="G123" s="6">
        <v>1</v>
      </c>
    </row>
    <row r="124" spans="1:7">
      <c r="A124" s="6" t="s">
        <v>186</v>
      </c>
      <c r="B124" s="6" t="s">
        <v>43</v>
      </c>
      <c r="C124" s="6">
        <v>14</v>
      </c>
      <c r="D124" s="6">
        <v>100</v>
      </c>
      <c r="E124" s="6">
        <v>11</v>
      </c>
      <c r="F124" s="6">
        <v>0</v>
      </c>
      <c r="G124" s="6">
        <v>0</v>
      </c>
    </row>
    <row r="125" spans="1:7">
      <c r="A125" s="6" t="s">
        <v>186</v>
      </c>
      <c r="B125" s="6" t="s">
        <v>188</v>
      </c>
      <c r="C125" s="6">
        <v>5</v>
      </c>
      <c r="D125" s="6">
        <v>35</v>
      </c>
      <c r="E125" s="6">
        <v>4</v>
      </c>
      <c r="F125" s="6">
        <v>0</v>
      </c>
      <c r="G125" s="6">
        <v>0</v>
      </c>
    </row>
    <row r="126" spans="1:7">
      <c r="A126" s="6" t="s">
        <v>189</v>
      </c>
      <c r="B126" s="6" t="s">
        <v>187</v>
      </c>
      <c r="C126" s="6">
        <v>113</v>
      </c>
      <c r="D126" s="6">
        <v>810</v>
      </c>
      <c r="E126" s="6">
        <v>92</v>
      </c>
      <c r="F126" s="6">
        <v>0</v>
      </c>
      <c r="G126" s="6">
        <v>1</v>
      </c>
    </row>
    <row r="127" spans="1:7">
      <c r="A127" s="6" t="s">
        <v>189</v>
      </c>
      <c r="B127" s="6" t="s">
        <v>43</v>
      </c>
      <c r="C127" s="6">
        <v>14</v>
      </c>
      <c r="D127" s="6">
        <v>100</v>
      </c>
      <c r="E127" s="6">
        <v>11</v>
      </c>
      <c r="F127" s="6">
        <v>0</v>
      </c>
      <c r="G127" s="6">
        <v>0</v>
      </c>
    </row>
    <row r="128" spans="1:7">
      <c r="A128" s="6" t="s">
        <v>189</v>
      </c>
      <c r="B128" s="6" t="s">
        <v>188</v>
      </c>
      <c r="C128" s="6">
        <v>5</v>
      </c>
      <c r="D128" s="6">
        <v>35</v>
      </c>
      <c r="E128" s="6">
        <v>4</v>
      </c>
      <c r="F128" s="6">
        <v>0</v>
      </c>
      <c r="G128" s="6">
        <v>0</v>
      </c>
    </row>
    <row r="129" spans="1:7">
      <c r="A129" s="6" t="s">
        <v>190</v>
      </c>
      <c r="B129" s="6" t="s">
        <v>49</v>
      </c>
      <c r="C129" s="6">
        <v>120</v>
      </c>
      <c r="D129" s="6">
        <v>465</v>
      </c>
      <c r="E129" s="6">
        <v>7</v>
      </c>
      <c r="F129" s="6">
        <v>59</v>
      </c>
      <c r="G129" s="6">
        <v>41</v>
      </c>
    </row>
    <row r="130" spans="1:7">
      <c r="A130" s="6" t="s">
        <v>191</v>
      </c>
      <c r="B130" s="6" t="s">
        <v>49</v>
      </c>
      <c r="C130" s="6">
        <v>245</v>
      </c>
      <c r="D130" s="6">
        <v>100</v>
      </c>
      <c r="E130" s="6">
        <v>2</v>
      </c>
      <c r="F130" s="6">
        <v>12</v>
      </c>
      <c r="G130" s="6">
        <v>8</v>
      </c>
    </row>
    <row r="131" spans="1:7">
      <c r="A131" s="6" t="s">
        <v>192</v>
      </c>
      <c r="B131" s="6" t="s">
        <v>49</v>
      </c>
      <c r="C131" s="6">
        <v>170</v>
      </c>
      <c r="D131" s="6">
        <v>20</v>
      </c>
      <c r="E131" s="6">
        <v>0</v>
      </c>
      <c r="F131" s="6">
        <v>3</v>
      </c>
      <c r="G131" s="6">
        <v>3</v>
      </c>
    </row>
    <row r="132" spans="1:7">
      <c r="A132" s="6" t="s">
        <v>193</v>
      </c>
      <c r="B132" s="6" t="s">
        <v>49</v>
      </c>
      <c r="C132" s="6">
        <v>76</v>
      </c>
      <c r="D132" s="6">
        <v>10</v>
      </c>
      <c r="E132" s="6">
        <v>0</v>
      </c>
      <c r="F132" s="6">
        <v>2</v>
      </c>
      <c r="G132" s="6">
        <v>1</v>
      </c>
    </row>
    <row r="133" spans="1:7">
      <c r="A133" s="6" t="s">
        <v>194</v>
      </c>
      <c r="B133" s="6" t="s">
        <v>49</v>
      </c>
      <c r="C133" s="6">
        <v>150</v>
      </c>
      <c r="D133" s="6">
        <v>30</v>
      </c>
      <c r="E133" s="6">
        <v>0</v>
      </c>
      <c r="F133" s="6">
        <v>7</v>
      </c>
      <c r="G133" s="6">
        <v>1</v>
      </c>
    </row>
    <row r="134" spans="1:7">
      <c r="A134" s="6" t="s">
        <v>195</v>
      </c>
      <c r="B134" s="6" t="s">
        <v>49</v>
      </c>
      <c r="C134" s="6">
        <v>70</v>
      </c>
      <c r="D134" s="6">
        <v>15</v>
      </c>
      <c r="E134" s="6">
        <v>0</v>
      </c>
      <c r="F134" s="6">
        <v>4</v>
      </c>
      <c r="G134" s="6">
        <v>1</v>
      </c>
    </row>
    <row r="135" spans="1:7">
      <c r="A135" s="6" t="s">
        <v>196</v>
      </c>
      <c r="B135" s="6" t="s">
        <v>49</v>
      </c>
      <c r="C135" s="6">
        <v>70</v>
      </c>
      <c r="D135" s="6">
        <v>20</v>
      </c>
      <c r="E135" s="6">
        <v>0</v>
      </c>
      <c r="F135" s="6">
        <v>4</v>
      </c>
      <c r="G135" s="6">
        <v>1</v>
      </c>
    </row>
    <row r="136" spans="1:7">
      <c r="A136" s="6" t="s">
        <v>197</v>
      </c>
      <c r="B136" s="6" t="s">
        <v>49</v>
      </c>
      <c r="C136" s="6">
        <v>70</v>
      </c>
      <c r="D136" s="6">
        <v>20</v>
      </c>
      <c r="E136" s="6">
        <v>0</v>
      </c>
      <c r="F136" s="6">
        <v>4</v>
      </c>
      <c r="G136" s="6">
        <v>1</v>
      </c>
    </row>
    <row r="137" spans="1:7">
      <c r="A137" s="6" t="s">
        <v>198</v>
      </c>
      <c r="B137" s="6" t="s">
        <v>49</v>
      </c>
      <c r="C137" s="6">
        <v>96</v>
      </c>
      <c r="D137" s="6">
        <v>350</v>
      </c>
      <c r="E137" s="6">
        <v>1</v>
      </c>
      <c r="F137" s="6">
        <v>76</v>
      </c>
      <c r="G137" s="6">
        <v>7</v>
      </c>
    </row>
    <row r="138" spans="1:7">
      <c r="A138" s="6" t="s">
        <v>199</v>
      </c>
      <c r="B138" s="6" t="s">
        <v>200</v>
      </c>
      <c r="C138" s="6">
        <v>38</v>
      </c>
      <c r="D138" s="6">
        <v>115</v>
      </c>
      <c r="E138" s="6">
        <v>9</v>
      </c>
      <c r="F138" s="6">
        <v>0</v>
      </c>
      <c r="G138" s="6">
        <v>8</v>
      </c>
    </row>
    <row r="139" spans="1:7">
      <c r="A139" s="6" t="s">
        <v>201</v>
      </c>
      <c r="B139" s="6" t="s">
        <v>202</v>
      </c>
      <c r="C139" s="6">
        <v>267</v>
      </c>
      <c r="D139" s="6">
        <v>95</v>
      </c>
      <c r="E139" s="6">
        <v>1</v>
      </c>
      <c r="F139" s="6">
        <v>22</v>
      </c>
      <c r="G139" s="6">
        <v>2</v>
      </c>
    </row>
    <row r="140" spans="1:7">
      <c r="A140" s="6" t="s">
        <v>203</v>
      </c>
      <c r="B140" s="6" t="s">
        <v>46</v>
      </c>
      <c r="C140" s="6">
        <v>28.35</v>
      </c>
      <c r="D140" s="6">
        <v>120</v>
      </c>
      <c r="E140" s="6">
        <v>3</v>
      </c>
      <c r="F140" s="6">
        <v>23</v>
      </c>
      <c r="G140" s="6">
        <v>1</v>
      </c>
    </row>
    <row r="141" spans="1:7">
      <c r="A141" s="6" t="s">
        <v>204</v>
      </c>
      <c r="B141" s="6" t="s">
        <v>46</v>
      </c>
      <c r="C141" s="6">
        <v>28.35</v>
      </c>
      <c r="D141" s="6">
        <v>115</v>
      </c>
      <c r="E141" s="6">
        <v>3</v>
      </c>
      <c r="F141" s="6">
        <v>22</v>
      </c>
      <c r="G141" s="6">
        <v>1</v>
      </c>
    </row>
    <row r="142" spans="1:7">
      <c r="A142" s="6" t="s">
        <v>205</v>
      </c>
      <c r="B142" s="6" t="s">
        <v>49</v>
      </c>
      <c r="C142" s="6">
        <v>140</v>
      </c>
      <c r="D142" s="6">
        <v>255</v>
      </c>
      <c r="E142" s="6">
        <v>0</v>
      </c>
      <c r="F142" s="6">
        <v>126</v>
      </c>
      <c r="G142" s="6">
        <v>6</v>
      </c>
    </row>
    <row r="143" spans="1:7">
      <c r="A143" s="6" t="s">
        <v>206</v>
      </c>
      <c r="B143" s="6" t="s">
        <v>54</v>
      </c>
      <c r="C143" s="6">
        <v>1536</v>
      </c>
      <c r="D143" s="6">
        <v>6175</v>
      </c>
      <c r="E143" s="6">
        <v>328</v>
      </c>
      <c r="F143" s="6">
        <v>775</v>
      </c>
      <c r="G143" s="6">
        <v>63</v>
      </c>
    </row>
    <row r="144" spans="1:7">
      <c r="A144" s="6" t="s">
        <v>206</v>
      </c>
      <c r="B144" s="6" t="s">
        <v>55</v>
      </c>
      <c r="C144" s="6">
        <v>96</v>
      </c>
      <c r="D144" s="6">
        <v>385</v>
      </c>
      <c r="E144" s="6">
        <v>21</v>
      </c>
      <c r="F144" s="6">
        <v>48</v>
      </c>
      <c r="G144" s="6">
        <v>4</v>
      </c>
    </row>
    <row r="145" spans="1:7">
      <c r="A145" s="6" t="s">
        <v>207</v>
      </c>
      <c r="B145" s="6" t="s">
        <v>49</v>
      </c>
      <c r="C145" s="6">
        <v>146</v>
      </c>
      <c r="D145" s="6">
        <v>35</v>
      </c>
      <c r="E145" s="6">
        <v>0</v>
      </c>
      <c r="F145" s="6">
        <v>8</v>
      </c>
      <c r="G145" s="6">
        <v>1</v>
      </c>
    </row>
    <row r="146" spans="1:7">
      <c r="A146" s="6" t="s">
        <v>208</v>
      </c>
      <c r="B146" s="6" t="s">
        <v>49</v>
      </c>
      <c r="C146" s="6">
        <v>146</v>
      </c>
      <c r="D146" s="6">
        <v>35</v>
      </c>
      <c r="E146" s="6">
        <v>0</v>
      </c>
      <c r="F146" s="6">
        <v>8</v>
      </c>
      <c r="G146" s="6">
        <v>1</v>
      </c>
    </row>
    <row r="147" spans="1:7">
      <c r="A147" s="6" t="s">
        <v>209</v>
      </c>
      <c r="B147" s="6" t="s">
        <v>49</v>
      </c>
      <c r="C147" s="6">
        <v>146</v>
      </c>
      <c r="D147" s="6">
        <v>55</v>
      </c>
      <c r="E147" s="6">
        <v>0</v>
      </c>
      <c r="F147" s="6">
        <v>12</v>
      </c>
      <c r="G147" s="6">
        <v>2</v>
      </c>
    </row>
    <row r="148" spans="1:7">
      <c r="A148" s="6" t="s">
        <v>210</v>
      </c>
      <c r="B148" s="6" t="s">
        <v>49</v>
      </c>
      <c r="C148" s="6">
        <v>156</v>
      </c>
      <c r="D148" s="6">
        <v>70</v>
      </c>
      <c r="E148" s="6">
        <v>0</v>
      </c>
      <c r="F148" s="6">
        <v>16</v>
      </c>
      <c r="G148" s="6">
        <v>2</v>
      </c>
    </row>
    <row r="149" spans="1:7">
      <c r="A149" s="6" t="s">
        <v>211</v>
      </c>
      <c r="B149" s="6" t="s">
        <v>49</v>
      </c>
      <c r="C149" s="6">
        <v>110</v>
      </c>
      <c r="D149" s="6">
        <v>45</v>
      </c>
      <c r="E149" s="6">
        <v>0</v>
      </c>
      <c r="F149" s="6">
        <v>11</v>
      </c>
      <c r="G149" s="6">
        <v>1</v>
      </c>
    </row>
    <row r="150" spans="1:7">
      <c r="A150" s="6" t="s">
        <v>212</v>
      </c>
      <c r="B150" s="6" t="s">
        <v>213</v>
      </c>
      <c r="C150" s="6">
        <v>72</v>
      </c>
      <c r="D150" s="6">
        <v>30</v>
      </c>
      <c r="E150" s="6">
        <v>0</v>
      </c>
      <c r="F150" s="6">
        <v>7</v>
      </c>
      <c r="G150" s="6">
        <v>1</v>
      </c>
    </row>
    <row r="151" spans="1:7">
      <c r="A151" s="6" t="s">
        <v>214</v>
      </c>
      <c r="B151" s="6" t="s">
        <v>46</v>
      </c>
      <c r="C151" s="6">
        <v>28.35</v>
      </c>
      <c r="D151" s="6">
        <v>165</v>
      </c>
      <c r="E151" s="6">
        <v>13</v>
      </c>
      <c r="F151" s="6">
        <v>9</v>
      </c>
      <c r="G151" s="6">
        <v>4</v>
      </c>
    </row>
    <row r="152" spans="1:7">
      <c r="A152" s="6" t="s">
        <v>215</v>
      </c>
      <c r="B152" s="6" t="s">
        <v>49</v>
      </c>
      <c r="C152" s="6">
        <v>137</v>
      </c>
      <c r="D152" s="6">
        <v>785</v>
      </c>
      <c r="E152" s="6">
        <v>63</v>
      </c>
      <c r="F152" s="6">
        <v>45</v>
      </c>
      <c r="G152" s="6">
        <v>21</v>
      </c>
    </row>
    <row r="153" spans="1:7">
      <c r="A153" s="6" t="s">
        <v>215</v>
      </c>
      <c r="B153" s="6" t="s">
        <v>46</v>
      </c>
      <c r="C153" s="6">
        <v>28.35</v>
      </c>
      <c r="D153" s="6">
        <v>165</v>
      </c>
      <c r="E153" s="6">
        <v>13</v>
      </c>
      <c r="F153" s="6">
        <v>9</v>
      </c>
      <c r="G153" s="6">
        <v>4</v>
      </c>
    </row>
    <row r="154" spans="1:7">
      <c r="A154" s="6" t="s">
        <v>216</v>
      </c>
      <c r="B154" s="6" t="s">
        <v>49</v>
      </c>
      <c r="C154" s="6">
        <v>137</v>
      </c>
      <c r="D154" s="6">
        <v>785</v>
      </c>
      <c r="E154" s="6">
        <v>63</v>
      </c>
      <c r="F154" s="6">
        <v>45</v>
      </c>
      <c r="G154" s="6">
        <v>21</v>
      </c>
    </row>
    <row r="155" spans="1:7">
      <c r="A155" s="6" t="s">
        <v>217</v>
      </c>
      <c r="B155" s="6" t="s">
        <v>49</v>
      </c>
      <c r="C155" s="6">
        <v>130</v>
      </c>
      <c r="D155" s="6">
        <v>750</v>
      </c>
      <c r="E155" s="6">
        <v>63</v>
      </c>
      <c r="F155" s="6">
        <v>37</v>
      </c>
      <c r="G155" s="6">
        <v>21</v>
      </c>
    </row>
    <row r="156" spans="1:7">
      <c r="A156" s="6" t="s">
        <v>217</v>
      </c>
      <c r="B156" s="6" t="s">
        <v>46</v>
      </c>
      <c r="C156" s="6">
        <v>28.35</v>
      </c>
      <c r="D156" s="6">
        <v>165</v>
      </c>
      <c r="E156" s="6">
        <v>14</v>
      </c>
      <c r="F156" s="6">
        <v>8</v>
      </c>
      <c r="G156" s="6">
        <v>5</v>
      </c>
    </row>
    <row r="157" spans="1:7">
      <c r="A157" s="6" t="s">
        <v>218</v>
      </c>
      <c r="B157" s="6" t="s">
        <v>49</v>
      </c>
      <c r="C157" s="6">
        <v>130</v>
      </c>
      <c r="D157" s="6">
        <v>750</v>
      </c>
      <c r="E157" s="6">
        <v>63</v>
      </c>
      <c r="F157" s="6">
        <v>37</v>
      </c>
      <c r="G157" s="6">
        <v>21</v>
      </c>
    </row>
    <row r="158" spans="1:7">
      <c r="A158" s="6" t="s">
        <v>218</v>
      </c>
      <c r="B158" s="6" t="s">
        <v>46</v>
      </c>
      <c r="C158" s="6">
        <v>28.35</v>
      </c>
      <c r="D158" s="6">
        <v>165</v>
      </c>
      <c r="E158" s="6">
        <v>14</v>
      </c>
      <c r="F158" s="6">
        <v>8</v>
      </c>
      <c r="G158" s="6">
        <v>5</v>
      </c>
    </row>
    <row r="159" spans="1:7">
      <c r="A159" s="6" t="s">
        <v>219</v>
      </c>
      <c r="B159" s="6" t="s">
        <v>49</v>
      </c>
      <c r="C159" s="6">
        <v>273</v>
      </c>
      <c r="D159" s="6">
        <v>290</v>
      </c>
      <c r="E159" s="6">
        <v>1</v>
      </c>
      <c r="F159" s="6">
        <v>69</v>
      </c>
      <c r="G159" s="6">
        <v>5</v>
      </c>
    </row>
    <row r="160" spans="1:7">
      <c r="A160" s="6" t="s">
        <v>219</v>
      </c>
      <c r="B160" s="6" t="s">
        <v>43</v>
      </c>
      <c r="C160" s="6">
        <v>15</v>
      </c>
      <c r="D160" s="6">
        <v>15</v>
      </c>
      <c r="E160" s="6">
        <v>0</v>
      </c>
      <c r="F160" s="6">
        <v>4</v>
      </c>
      <c r="G160" s="6">
        <v>0</v>
      </c>
    </row>
    <row r="161" spans="1:7">
      <c r="A161" s="6" t="s">
        <v>220</v>
      </c>
      <c r="B161" s="6" t="s">
        <v>49</v>
      </c>
      <c r="C161" s="6">
        <v>180</v>
      </c>
      <c r="D161" s="6">
        <v>35</v>
      </c>
      <c r="E161" s="6">
        <v>0</v>
      </c>
      <c r="F161" s="6">
        <v>7</v>
      </c>
      <c r="G161" s="6">
        <v>3</v>
      </c>
    </row>
    <row r="162" spans="1:7">
      <c r="A162" s="6" t="s">
        <v>221</v>
      </c>
      <c r="B162" s="6" t="s">
        <v>49</v>
      </c>
      <c r="C162" s="6">
        <v>125</v>
      </c>
      <c r="D162" s="6">
        <v>30</v>
      </c>
      <c r="E162" s="6">
        <v>0</v>
      </c>
      <c r="F162" s="6">
        <v>6</v>
      </c>
      <c r="G162" s="6">
        <v>2</v>
      </c>
    </row>
    <row r="163" spans="1:7">
      <c r="A163" s="6" t="s">
        <v>222</v>
      </c>
      <c r="B163" s="6" t="s">
        <v>49</v>
      </c>
      <c r="C163" s="6">
        <v>100</v>
      </c>
      <c r="D163" s="6">
        <v>25</v>
      </c>
      <c r="E163" s="6">
        <v>0</v>
      </c>
      <c r="F163" s="6">
        <v>5</v>
      </c>
      <c r="G163" s="6">
        <v>2</v>
      </c>
    </row>
    <row r="164" spans="1:7">
      <c r="A164" s="6" t="s">
        <v>223</v>
      </c>
      <c r="B164" s="6" t="s">
        <v>91</v>
      </c>
      <c r="C164" s="6">
        <v>2</v>
      </c>
      <c r="D164" s="6">
        <v>10</v>
      </c>
      <c r="E164" s="6">
        <v>1</v>
      </c>
      <c r="F164" s="6">
        <v>1</v>
      </c>
      <c r="G164" s="6">
        <v>0</v>
      </c>
    </row>
    <row r="165" spans="1:7">
      <c r="A165" s="6" t="s">
        <v>224</v>
      </c>
      <c r="B165" s="6" t="s">
        <v>49</v>
      </c>
      <c r="C165" s="6">
        <v>120</v>
      </c>
      <c r="D165" s="6">
        <v>20</v>
      </c>
      <c r="E165" s="6">
        <v>0</v>
      </c>
      <c r="F165" s="6">
        <v>4</v>
      </c>
      <c r="G165" s="6">
        <v>1</v>
      </c>
    </row>
    <row r="166" spans="1:7">
      <c r="A166" s="6" t="s">
        <v>225</v>
      </c>
      <c r="B166" s="6" t="s">
        <v>226</v>
      </c>
      <c r="C166" s="6">
        <v>40</v>
      </c>
      <c r="D166" s="6">
        <v>5</v>
      </c>
      <c r="E166" s="6">
        <v>0</v>
      </c>
      <c r="F166" s="6">
        <v>1</v>
      </c>
      <c r="G166" s="6">
        <v>0</v>
      </c>
    </row>
    <row r="167" spans="1:7">
      <c r="A167" s="6" t="s">
        <v>227</v>
      </c>
      <c r="B167" s="6" t="s">
        <v>46</v>
      </c>
      <c r="C167" s="6">
        <v>28.35</v>
      </c>
      <c r="D167" s="6">
        <v>115</v>
      </c>
      <c r="E167" s="6">
        <v>9</v>
      </c>
      <c r="F167" s="6">
        <v>0</v>
      </c>
      <c r="G167" s="6">
        <v>7</v>
      </c>
    </row>
    <row r="168" spans="1:7">
      <c r="A168" s="6" t="s">
        <v>227</v>
      </c>
      <c r="B168" s="6" t="s">
        <v>228</v>
      </c>
      <c r="C168" s="6">
        <v>17</v>
      </c>
      <c r="D168" s="6">
        <v>70</v>
      </c>
      <c r="E168" s="6">
        <v>6</v>
      </c>
      <c r="F168" s="6">
        <v>0</v>
      </c>
      <c r="G168" s="6">
        <v>4</v>
      </c>
    </row>
    <row r="169" spans="1:7">
      <c r="A169" s="6" t="s">
        <v>229</v>
      </c>
      <c r="B169" s="6" t="s">
        <v>49</v>
      </c>
      <c r="C169" s="6">
        <v>113</v>
      </c>
      <c r="D169" s="6">
        <v>455</v>
      </c>
      <c r="E169" s="6">
        <v>37</v>
      </c>
      <c r="F169" s="6">
        <v>1</v>
      </c>
      <c r="G169" s="6">
        <v>28</v>
      </c>
    </row>
    <row r="170" spans="1:7">
      <c r="A170" s="6" t="s">
        <v>230</v>
      </c>
      <c r="B170" s="6" t="s">
        <v>46</v>
      </c>
      <c r="C170" s="6">
        <v>28.35</v>
      </c>
      <c r="D170" s="6">
        <v>110</v>
      </c>
      <c r="E170" s="6">
        <v>2</v>
      </c>
      <c r="F170" s="6">
        <v>20</v>
      </c>
      <c r="G170" s="6">
        <v>4</v>
      </c>
    </row>
    <row r="171" spans="1:7">
      <c r="A171" s="6" t="s">
        <v>231</v>
      </c>
      <c r="B171" s="6" t="s">
        <v>232</v>
      </c>
      <c r="C171" s="6">
        <v>10</v>
      </c>
      <c r="D171" s="6">
        <v>50</v>
      </c>
      <c r="E171" s="6">
        <v>3</v>
      </c>
      <c r="F171" s="6">
        <v>6</v>
      </c>
      <c r="G171" s="6">
        <v>1</v>
      </c>
    </row>
    <row r="172" spans="1:7">
      <c r="A172" s="6" t="s">
        <v>233</v>
      </c>
      <c r="B172" s="6" t="s">
        <v>234</v>
      </c>
      <c r="C172" s="6">
        <v>8</v>
      </c>
      <c r="D172" s="6">
        <v>40</v>
      </c>
      <c r="E172" s="6">
        <v>2</v>
      </c>
      <c r="F172" s="6">
        <v>5</v>
      </c>
      <c r="G172" s="6">
        <v>1</v>
      </c>
    </row>
    <row r="173" spans="1:7">
      <c r="A173" s="6" t="s">
        <v>235</v>
      </c>
      <c r="B173" s="6" t="s">
        <v>49</v>
      </c>
      <c r="C173" s="6">
        <v>279</v>
      </c>
      <c r="D173" s="6">
        <v>305</v>
      </c>
      <c r="E173" s="6">
        <v>17</v>
      </c>
      <c r="F173" s="6">
        <v>23</v>
      </c>
      <c r="G173" s="6">
        <v>16</v>
      </c>
    </row>
    <row r="174" spans="1:7">
      <c r="A174" s="6" t="s">
        <v>236</v>
      </c>
      <c r="B174" s="6" t="s">
        <v>234</v>
      </c>
      <c r="C174" s="6">
        <v>194</v>
      </c>
      <c r="D174" s="6">
        <v>525</v>
      </c>
      <c r="E174" s="6">
        <v>31</v>
      </c>
      <c r="F174" s="6">
        <v>40</v>
      </c>
      <c r="G174" s="6">
        <v>30</v>
      </c>
    </row>
    <row r="175" spans="1:7">
      <c r="A175" s="6" t="s">
        <v>237</v>
      </c>
      <c r="B175" s="6" t="s">
        <v>234</v>
      </c>
      <c r="C175" s="6">
        <v>112</v>
      </c>
      <c r="D175" s="6">
        <v>300</v>
      </c>
      <c r="E175" s="6">
        <v>15</v>
      </c>
      <c r="F175" s="6">
        <v>28</v>
      </c>
      <c r="G175" s="6">
        <v>15</v>
      </c>
    </row>
    <row r="176" spans="1:7">
      <c r="A176" s="6" t="s">
        <v>238</v>
      </c>
      <c r="B176" s="6" t="s">
        <v>54</v>
      </c>
      <c r="C176" s="6">
        <v>1110</v>
      </c>
      <c r="D176" s="6">
        <v>3350</v>
      </c>
      <c r="E176" s="6">
        <v>213</v>
      </c>
      <c r="F176" s="6">
        <v>317</v>
      </c>
      <c r="G176" s="6">
        <v>60</v>
      </c>
    </row>
    <row r="177" spans="1:7">
      <c r="A177" s="6" t="s">
        <v>238</v>
      </c>
      <c r="B177" s="6" t="s">
        <v>55</v>
      </c>
      <c r="C177" s="6">
        <v>92</v>
      </c>
      <c r="D177" s="6">
        <v>280</v>
      </c>
      <c r="E177" s="6">
        <v>18</v>
      </c>
      <c r="F177" s="6">
        <v>26</v>
      </c>
      <c r="G177" s="6">
        <v>5</v>
      </c>
    </row>
    <row r="178" spans="1:7">
      <c r="A178" s="6" t="s">
        <v>239</v>
      </c>
      <c r="B178" s="6" t="s">
        <v>49</v>
      </c>
      <c r="C178" s="6">
        <v>244</v>
      </c>
      <c r="D178" s="6">
        <v>90</v>
      </c>
      <c r="E178" s="6">
        <v>0</v>
      </c>
      <c r="F178" s="6">
        <v>22</v>
      </c>
      <c r="G178" s="6">
        <v>2</v>
      </c>
    </row>
    <row r="179" spans="1:7">
      <c r="A179" s="6" t="s">
        <v>240</v>
      </c>
      <c r="B179" s="6" t="s">
        <v>241</v>
      </c>
      <c r="C179" s="6">
        <v>68</v>
      </c>
      <c r="D179" s="6">
        <v>50</v>
      </c>
      <c r="E179" s="6">
        <v>1</v>
      </c>
      <c r="F179" s="6">
        <v>11</v>
      </c>
      <c r="G179" s="6">
        <v>1</v>
      </c>
    </row>
    <row r="180" spans="1:7">
      <c r="A180" s="6" t="s">
        <v>242</v>
      </c>
      <c r="B180" s="6" t="s">
        <v>58</v>
      </c>
      <c r="C180" s="6">
        <v>945</v>
      </c>
      <c r="D180" s="6">
        <v>2465</v>
      </c>
      <c r="E180" s="6">
        <v>107</v>
      </c>
      <c r="F180" s="6">
        <v>363</v>
      </c>
      <c r="G180" s="6">
        <v>25</v>
      </c>
    </row>
    <row r="181" spans="1:7">
      <c r="A181" s="6" t="s">
        <v>242</v>
      </c>
      <c r="B181" s="6" t="s">
        <v>55</v>
      </c>
      <c r="C181" s="6">
        <v>158</v>
      </c>
      <c r="D181" s="6">
        <v>410</v>
      </c>
      <c r="E181" s="6">
        <v>18</v>
      </c>
      <c r="F181" s="6">
        <v>61</v>
      </c>
      <c r="G181" s="6">
        <v>4</v>
      </c>
    </row>
    <row r="182" spans="1:7">
      <c r="A182" s="6" t="s">
        <v>243</v>
      </c>
      <c r="B182" s="6" t="s">
        <v>49</v>
      </c>
      <c r="C182" s="6">
        <v>143</v>
      </c>
      <c r="D182" s="6">
        <v>350</v>
      </c>
      <c r="E182" s="6">
        <v>3</v>
      </c>
      <c r="F182" s="6">
        <v>76</v>
      </c>
      <c r="G182" s="6">
        <v>5</v>
      </c>
    </row>
    <row r="183" spans="1:7">
      <c r="A183" s="6" t="s">
        <v>244</v>
      </c>
      <c r="B183" s="6" t="s">
        <v>49</v>
      </c>
      <c r="C183" s="6">
        <v>245</v>
      </c>
      <c r="D183" s="6">
        <v>470</v>
      </c>
      <c r="E183" s="6">
        <v>34</v>
      </c>
      <c r="F183" s="6">
        <v>12</v>
      </c>
      <c r="G183" s="6">
        <v>27</v>
      </c>
    </row>
    <row r="184" spans="1:7">
      <c r="A184" s="6" t="s">
        <v>245</v>
      </c>
      <c r="B184" s="6" t="s">
        <v>49</v>
      </c>
      <c r="C184" s="6">
        <v>240</v>
      </c>
      <c r="D184" s="6">
        <v>365</v>
      </c>
      <c r="E184" s="6">
        <v>18</v>
      </c>
      <c r="F184" s="6">
        <v>26</v>
      </c>
      <c r="G184" s="6">
        <v>22</v>
      </c>
    </row>
    <row r="185" spans="1:7">
      <c r="A185" s="6" t="s">
        <v>246</v>
      </c>
      <c r="B185" s="6" t="s">
        <v>49</v>
      </c>
      <c r="C185" s="6">
        <v>250</v>
      </c>
      <c r="D185" s="6">
        <v>95</v>
      </c>
      <c r="E185" s="6">
        <v>0</v>
      </c>
      <c r="F185" s="6">
        <v>18</v>
      </c>
      <c r="G185" s="6">
        <v>7</v>
      </c>
    </row>
    <row r="186" spans="1:7">
      <c r="A186" s="6" t="s">
        <v>247</v>
      </c>
      <c r="B186" s="6" t="s">
        <v>49</v>
      </c>
      <c r="C186" s="6">
        <v>250</v>
      </c>
      <c r="D186" s="6">
        <v>255</v>
      </c>
      <c r="E186" s="6">
        <v>10</v>
      </c>
      <c r="F186" s="6">
        <v>10</v>
      </c>
      <c r="G186" s="6">
        <v>31</v>
      </c>
    </row>
    <row r="187" spans="1:7">
      <c r="A187" s="6" t="s">
        <v>248</v>
      </c>
      <c r="B187" s="6" t="s">
        <v>249</v>
      </c>
      <c r="C187" s="6">
        <v>45</v>
      </c>
      <c r="D187" s="6">
        <v>115</v>
      </c>
      <c r="E187" s="6">
        <v>9</v>
      </c>
      <c r="F187" s="6">
        <v>3</v>
      </c>
      <c r="G187" s="6">
        <v>6</v>
      </c>
    </row>
    <row r="188" spans="1:7">
      <c r="A188" s="6" t="s">
        <v>250</v>
      </c>
      <c r="B188" s="6" t="s">
        <v>49</v>
      </c>
      <c r="C188" s="6">
        <v>260</v>
      </c>
      <c r="D188" s="6">
        <v>85</v>
      </c>
      <c r="E188" s="6">
        <v>2</v>
      </c>
      <c r="F188" s="6">
        <v>14</v>
      </c>
      <c r="G188" s="6">
        <v>3</v>
      </c>
    </row>
    <row r="189" spans="1:7">
      <c r="A189" s="6" t="s">
        <v>251</v>
      </c>
      <c r="B189" s="6" t="s">
        <v>49</v>
      </c>
      <c r="C189" s="6">
        <v>238</v>
      </c>
      <c r="D189" s="6">
        <v>190</v>
      </c>
      <c r="E189" s="6">
        <v>14</v>
      </c>
      <c r="F189" s="6">
        <v>13</v>
      </c>
      <c r="G189" s="6">
        <v>5</v>
      </c>
    </row>
    <row r="190" spans="1:7">
      <c r="A190" s="6" t="s">
        <v>252</v>
      </c>
      <c r="B190" s="6" t="s">
        <v>253</v>
      </c>
      <c r="C190" s="6">
        <v>20</v>
      </c>
      <c r="D190" s="6">
        <v>30</v>
      </c>
      <c r="E190" s="6">
        <v>1</v>
      </c>
      <c r="F190" s="6">
        <v>0</v>
      </c>
      <c r="G190" s="6">
        <v>5</v>
      </c>
    </row>
    <row r="191" spans="1:7">
      <c r="A191" s="6" t="s">
        <v>254</v>
      </c>
      <c r="B191" s="6" t="s">
        <v>49</v>
      </c>
      <c r="C191" s="6">
        <v>241</v>
      </c>
      <c r="D191" s="6">
        <v>75</v>
      </c>
      <c r="E191" s="6">
        <v>2</v>
      </c>
      <c r="F191" s="6">
        <v>9</v>
      </c>
      <c r="G191" s="6">
        <v>4</v>
      </c>
    </row>
    <row r="192" spans="1:7">
      <c r="A192" s="6" t="s">
        <v>255</v>
      </c>
      <c r="B192" s="6" t="s">
        <v>164</v>
      </c>
      <c r="C192" s="6">
        <v>188</v>
      </c>
      <c r="D192" s="6">
        <v>40</v>
      </c>
      <c r="E192" s="6">
        <v>1</v>
      </c>
      <c r="F192" s="6">
        <v>6</v>
      </c>
      <c r="G192" s="6">
        <v>2</v>
      </c>
    </row>
    <row r="193" spans="1:7">
      <c r="A193" s="6" t="s">
        <v>256</v>
      </c>
      <c r="B193" s="6" t="s">
        <v>55</v>
      </c>
      <c r="C193" s="6">
        <v>232</v>
      </c>
      <c r="D193" s="6">
        <v>545</v>
      </c>
      <c r="E193" s="6">
        <v>31</v>
      </c>
      <c r="F193" s="6">
        <v>42</v>
      </c>
      <c r="G193" s="6">
        <v>23</v>
      </c>
    </row>
    <row r="194" spans="1:7">
      <c r="A194" s="6" t="s">
        <v>257</v>
      </c>
      <c r="B194" s="6" t="s">
        <v>49</v>
      </c>
      <c r="C194" s="6">
        <v>241</v>
      </c>
      <c r="D194" s="6">
        <v>60</v>
      </c>
      <c r="E194" s="6">
        <v>2</v>
      </c>
      <c r="F194" s="6">
        <v>7</v>
      </c>
      <c r="G194" s="6">
        <v>4</v>
      </c>
    </row>
    <row r="195" spans="1:7">
      <c r="A195" s="6" t="s">
        <v>258</v>
      </c>
      <c r="B195" s="6" t="s">
        <v>159</v>
      </c>
      <c r="C195" s="6">
        <v>57</v>
      </c>
      <c r="D195" s="6">
        <v>90</v>
      </c>
      <c r="E195" s="6">
        <v>4</v>
      </c>
      <c r="F195" s="6">
        <v>1</v>
      </c>
      <c r="G195" s="6">
        <v>11</v>
      </c>
    </row>
    <row r="196" spans="1:7">
      <c r="A196" s="6" t="s">
        <v>259</v>
      </c>
      <c r="B196" s="6" t="s">
        <v>260</v>
      </c>
      <c r="C196" s="6">
        <v>142</v>
      </c>
      <c r="D196" s="6">
        <v>235</v>
      </c>
      <c r="E196" s="6">
        <v>11</v>
      </c>
      <c r="F196" s="6">
        <v>0</v>
      </c>
      <c r="G196" s="6">
        <v>31</v>
      </c>
    </row>
    <row r="197" spans="1:7">
      <c r="A197" s="6" t="s">
        <v>261</v>
      </c>
      <c r="B197" s="6" t="s">
        <v>262</v>
      </c>
      <c r="C197" s="6">
        <v>140</v>
      </c>
      <c r="D197" s="6">
        <v>365</v>
      </c>
      <c r="E197" s="6">
        <v>18</v>
      </c>
      <c r="F197" s="6">
        <v>13</v>
      </c>
      <c r="G197" s="6">
        <v>35</v>
      </c>
    </row>
    <row r="198" spans="1:7">
      <c r="A198" s="6" t="s">
        <v>263</v>
      </c>
      <c r="B198" s="6" t="s">
        <v>126</v>
      </c>
      <c r="C198" s="6">
        <v>72</v>
      </c>
      <c r="D198" s="6">
        <v>195</v>
      </c>
      <c r="E198" s="6">
        <v>11</v>
      </c>
      <c r="F198" s="6">
        <v>6</v>
      </c>
      <c r="G198" s="6">
        <v>16</v>
      </c>
    </row>
    <row r="199" spans="1:7">
      <c r="A199" s="6" t="s">
        <v>264</v>
      </c>
      <c r="B199" s="6" t="s">
        <v>265</v>
      </c>
      <c r="C199" s="6">
        <v>98</v>
      </c>
      <c r="D199" s="6">
        <v>220</v>
      </c>
      <c r="E199" s="6">
        <v>9</v>
      </c>
      <c r="F199" s="6">
        <v>2</v>
      </c>
      <c r="G199" s="6">
        <v>31</v>
      </c>
    </row>
    <row r="200" spans="1:7">
      <c r="A200" s="6" t="s">
        <v>266</v>
      </c>
      <c r="B200" s="6" t="s">
        <v>267</v>
      </c>
      <c r="C200" s="6">
        <v>49</v>
      </c>
      <c r="D200" s="6">
        <v>120</v>
      </c>
      <c r="E200" s="6">
        <v>7</v>
      </c>
      <c r="F200" s="6">
        <v>1</v>
      </c>
      <c r="G200" s="6">
        <v>13</v>
      </c>
    </row>
    <row r="201" spans="1:7">
      <c r="A201" s="6" t="s">
        <v>268</v>
      </c>
      <c r="B201" s="6" t="s">
        <v>269</v>
      </c>
      <c r="C201" s="6">
        <v>86</v>
      </c>
      <c r="D201" s="6">
        <v>140</v>
      </c>
      <c r="E201" s="6">
        <v>3</v>
      </c>
      <c r="F201" s="6">
        <v>0</v>
      </c>
      <c r="G201" s="6">
        <v>27</v>
      </c>
    </row>
    <row r="202" spans="1:7">
      <c r="A202" s="6" t="s">
        <v>270</v>
      </c>
      <c r="B202" s="6" t="s">
        <v>271</v>
      </c>
      <c r="C202" s="6">
        <v>44</v>
      </c>
      <c r="D202" s="6">
        <v>75</v>
      </c>
      <c r="E202" s="6">
        <v>2</v>
      </c>
      <c r="F202" s="6">
        <v>0</v>
      </c>
      <c r="G202" s="6">
        <v>12</v>
      </c>
    </row>
    <row r="203" spans="1:7">
      <c r="A203" s="6" t="s">
        <v>272</v>
      </c>
      <c r="B203" s="6" t="s">
        <v>49</v>
      </c>
      <c r="C203" s="6">
        <v>140</v>
      </c>
      <c r="D203" s="6">
        <v>250</v>
      </c>
      <c r="E203" s="6">
        <v>9</v>
      </c>
      <c r="F203" s="6">
        <v>0</v>
      </c>
      <c r="G203" s="6">
        <v>38</v>
      </c>
    </row>
    <row r="204" spans="1:7">
      <c r="A204" s="6" t="s">
        <v>273</v>
      </c>
      <c r="B204" s="6" t="s">
        <v>49</v>
      </c>
      <c r="C204" s="6">
        <v>163</v>
      </c>
      <c r="D204" s="6">
        <v>270</v>
      </c>
      <c r="E204" s="6">
        <v>4</v>
      </c>
      <c r="F204" s="6">
        <v>45</v>
      </c>
      <c r="G204" s="6">
        <v>15</v>
      </c>
    </row>
    <row r="205" spans="1:7">
      <c r="A205" s="6" t="s">
        <v>274</v>
      </c>
      <c r="B205" s="6" t="s">
        <v>49</v>
      </c>
      <c r="C205" s="6">
        <v>255</v>
      </c>
      <c r="D205" s="6">
        <v>340</v>
      </c>
      <c r="E205" s="6">
        <v>16</v>
      </c>
      <c r="F205" s="6">
        <v>31</v>
      </c>
      <c r="G205" s="6">
        <v>19</v>
      </c>
    </row>
    <row r="206" spans="1:7">
      <c r="A206" s="6" t="s">
        <v>275</v>
      </c>
      <c r="B206" s="6" t="s">
        <v>91</v>
      </c>
      <c r="C206" s="6">
        <v>2.6</v>
      </c>
      <c r="D206" s="6">
        <v>10</v>
      </c>
      <c r="E206" s="6">
        <v>0</v>
      </c>
      <c r="F206" s="6">
        <v>1</v>
      </c>
      <c r="G206" s="6">
        <v>0</v>
      </c>
    </row>
    <row r="207" spans="1:7">
      <c r="A207" s="6" t="s">
        <v>276</v>
      </c>
      <c r="B207" s="6" t="s">
        <v>277</v>
      </c>
      <c r="C207" s="6">
        <v>42</v>
      </c>
      <c r="D207" s="6">
        <v>180</v>
      </c>
      <c r="E207" s="6">
        <v>9</v>
      </c>
      <c r="F207" s="6">
        <v>28</v>
      </c>
      <c r="G207" s="6">
        <v>2</v>
      </c>
    </row>
    <row r="208" spans="1:7">
      <c r="A208" s="6" t="s">
        <v>278</v>
      </c>
      <c r="B208" s="6" t="s">
        <v>277</v>
      </c>
      <c r="C208" s="6">
        <v>40</v>
      </c>
      <c r="D208" s="6">
        <v>185</v>
      </c>
      <c r="E208" s="6">
        <v>11</v>
      </c>
      <c r="F208" s="6">
        <v>26</v>
      </c>
      <c r="G208" s="6">
        <v>2</v>
      </c>
    </row>
    <row r="209" spans="1:7">
      <c r="A209" s="6" t="s">
        <v>279</v>
      </c>
      <c r="B209" s="6" t="s">
        <v>277</v>
      </c>
      <c r="C209" s="6">
        <v>48</v>
      </c>
      <c r="D209" s="6">
        <v>225</v>
      </c>
      <c r="E209" s="6">
        <v>11</v>
      </c>
      <c r="F209" s="6">
        <v>32</v>
      </c>
      <c r="G209" s="6">
        <v>2</v>
      </c>
    </row>
    <row r="210" spans="1:7">
      <c r="A210" s="6" t="s">
        <v>280</v>
      </c>
      <c r="B210" s="6" t="s">
        <v>49</v>
      </c>
      <c r="C210" s="6">
        <v>250</v>
      </c>
      <c r="D210" s="6">
        <v>160</v>
      </c>
      <c r="E210" s="6">
        <v>3</v>
      </c>
      <c r="F210" s="6">
        <v>26</v>
      </c>
      <c r="G210" s="6">
        <v>8</v>
      </c>
    </row>
    <row r="211" spans="1:7">
      <c r="A211" s="6" t="s">
        <v>281</v>
      </c>
      <c r="B211" s="6" t="s">
        <v>49</v>
      </c>
      <c r="C211" s="6">
        <v>250</v>
      </c>
      <c r="D211" s="6">
        <v>180</v>
      </c>
      <c r="E211" s="6">
        <v>5</v>
      </c>
      <c r="F211" s="6">
        <v>26</v>
      </c>
      <c r="G211" s="6">
        <v>8</v>
      </c>
    </row>
    <row r="212" spans="1:7">
      <c r="A212" s="6" t="s">
        <v>282</v>
      </c>
      <c r="B212" s="6" t="s">
        <v>49</v>
      </c>
      <c r="C212" s="6">
        <v>250</v>
      </c>
      <c r="D212" s="6">
        <v>210</v>
      </c>
      <c r="E212" s="6">
        <v>8</v>
      </c>
      <c r="F212" s="6">
        <v>26</v>
      </c>
      <c r="G212" s="6">
        <v>8</v>
      </c>
    </row>
    <row r="213" spans="1:7">
      <c r="A213" s="6" t="s">
        <v>283</v>
      </c>
      <c r="B213" s="6" t="s">
        <v>46</v>
      </c>
      <c r="C213" s="6">
        <v>28.35</v>
      </c>
      <c r="D213" s="6">
        <v>145</v>
      </c>
      <c r="E213" s="6">
        <v>15</v>
      </c>
      <c r="F213" s="6">
        <v>8</v>
      </c>
      <c r="G213" s="6">
        <v>3</v>
      </c>
    </row>
    <row r="214" spans="1:7">
      <c r="A214" s="6" t="s">
        <v>284</v>
      </c>
      <c r="B214" s="6" t="s">
        <v>49</v>
      </c>
      <c r="C214" s="6">
        <v>250</v>
      </c>
      <c r="D214" s="6">
        <v>300</v>
      </c>
      <c r="E214" s="6">
        <v>17</v>
      </c>
      <c r="F214" s="6">
        <v>13</v>
      </c>
      <c r="G214" s="6">
        <v>26</v>
      </c>
    </row>
    <row r="215" spans="1:7">
      <c r="A215" s="6" t="s">
        <v>285</v>
      </c>
      <c r="B215" s="6" t="s">
        <v>91</v>
      </c>
      <c r="C215" s="6">
        <v>2.2999999999999998</v>
      </c>
      <c r="D215" s="6">
        <v>5</v>
      </c>
      <c r="E215" s="6">
        <v>0</v>
      </c>
      <c r="F215" s="6">
        <v>2</v>
      </c>
      <c r="G215" s="6">
        <v>0</v>
      </c>
    </row>
    <row r="216" spans="1:7">
      <c r="A216" s="6" t="s">
        <v>286</v>
      </c>
      <c r="B216" s="6" t="s">
        <v>49</v>
      </c>
      <c r="C216" s="6">
        <v>244</v>
      </c>
      <c r="D216" s="6">
        <v>80</v>
      </c>
      <c r="E216" s="6">
        <v>2</v>
      </c>
      <c r="F216" s="6">
        <v>12</v>
      </c>
      <c r="G216" s="6">
        <v>4</v>
      </c>
    </row>
    <row r="217" spans="1:7">
      <c r="A217" s="6" t="s">
        <v>287</v>
      </c>
      <c r="B217" s="6" t="s">
        <v>49</v>
      </c>
      <c r="C217" s="6">
        <v>248</v>
      </c>
      <c r="D217" s="6">
        <v>165</v>
      </c>
      <c r="E217" s="6">
        <v>7</v>
      </c>
      <c r="F217" s="6">
        <v>17</v>
      </c>
      <c r="G217" s="6">
        <v>9</v>
      </c>
    </row>
    <row r="218" spans="1:7">
      <c r="A218" s="6" t="s">
        <v>288</v>
      </c>
      <c r="B218" s="6" t="s">
        <v>115</v>
      </c>
      <c r="C218" s="6">
        <v>85</v>
      </c>
      <c r="D218" s="6">
        <v>85</v>
      </c>
      <c r="E218" s="6">
        <v>2</v>
      </c>
      <c r="F218" s="6">
        <v>2</v>
      </c>
      <c r="G218" s="6">
        <v>13</v>
      </c>
    </row>
    <row r="219" spans="1:7">
      <c r="A219" s="6" t="s">
        <v>289</v>
      </c>
      <c r="B219" s="6" t="s">
        <v>115</v>
      </c>
      <c r="C219" s="6">
        <v>85</v>
      </c>
      <c r="D219" s="6">
        <v>65</v>
      </c>
      <c r="E219" s="6">
        <v>1</v>
      </c>
      <c r="F219" s="6">
        <v>2</v>
      </c>
      <c r="G219" s="6">
        <v>11</v>
      </c>
    </row>
    <row r="220" spans="1:7">
      <c r="A220" s="6" t="s">
        <v>290</v>
      </c>
      <c r="B220" s="6" t="s">
        <v>136</v>
      </c>
      <c r="C220" s="6">
        <v>355</v>
      </c>
      <c r="D220" s="6">
        <v>0</v>
      </c>
      <c r="E220" s="6">
        <v>0</v>
      </c>
      <c r="F220" s="6">
        <v>0</v>
      </c>
      <c r="G220" s="6">
        <v>0</v>
      </c>
    </row>
    <row r="221" spans="1:7">
      <c r="A221" s="6" t="s">
        <v>291</v>
      </c>
      <c r="B221" s="6" t="s">
        <v>292</v>
      </c>
      <c r="C221" s="6">
        <v>265</v>
      </c>
      <c r="D221" s="6">
        <v>225</v>
      </c>
      <c r="E221" s="6">
        <v>9</v>
      </c>
      <c r="F221" s="6">
        <v>30</v>
      </c>
      <c r="G221" s="6">
        <v>9</v>
      </c>
    </row>
    <row r="222" spans="1:7">
      <c r="A222" s="6" t="s">
        <v>293</v>
      </c>
      <c r="B222" s="6" t="s">
        <v>294</v>
      </c>
      <c r="C222" s="6">
        <v>21</v>
      </c>
      <c r="D222" s="6">
        <v>75</v>
      </c>
      <c r="E222" s="6">
        <v>1</v>
      </c>
      <c r="F222" s="6">
        <v>19</v>
      </c>
      <c r="G222" s="6">
        <v>1</v>
      </c>
    </row>
    <row r="223" spans="1:7">
      <c r="A223" s="6" t="s">
        <v>295</v>
      </c>
      <c r="B223" s="6" t="s">
        <v>292</v>
      </c>
      <c r="C223" s="6">
        <v>206</v>
      </c>
      <c r="D223" s="6">
        <v>100</v>
      </c>
      <c r="E223" s="6">
        <v>1</v>
      </c>
      <c r="F223" s="6">
        <v>22</v>
      </c>
      <c r="G223" s="6">
        <v>3</v>
      </c>
    </row>
    <row r="224" spans="1:7">
      <c r="A224" s="6" t="s">
        <v>296</v>
      </c>
      <c r="B224" s="6" t="s">
        <v>46</v>
      </c>
      <c r="C224" s="6">
        <v>28.35</v>
      </c>
      <c r="D224" s="6">
        <v>100</v>
      </c>
      <c r="E224" s="6">
        <v>1</v>
      </c>
      <c r="F224" s="6">
        <v>22</v>
      </c>
      <c r="G224" s="6">
        <v>3</v>
      </c>
    </row>
    <row r="225" spans="1:7">
      <c r="A225" s="6" t="s">
        <v>297</v>
      </c>
      <c r="B225" s="6" t="s">
        <v>49</v>
      </c>
      <c r="C225" s="6">
        <v>93</v>
      </c>
      <c r="D225" s="6">
        <v>470</v>
      </c>
      <c r="E225" s="6">
        <v>33</v>
      </c>
      <c r="F225" s="6">
        <v>44</v>
      </c>
      <c r="G225" s="6">
        <v>3</v>
      </c>
    </row>
    <row r="226" spans="1:7">
      <c r="A226" s="6" t="s">
        <v>298</v>
      </c>
      <c r="B226" s="6" t="s">
        <v>55</v>
      </c>
      <c r="C226" s="6">
        <v>45</v>
      </c>
      <c r="D226" s="6">
        <v>160</v>
      </c>
      <c r="E226" s="6">
        <v>15</v>
      </c>
      <c r="F226" s="6">
        <v>7</v>
      </c>
      <c r="G226" s="6">
        <v>1</v>
      </c>
    </row>
    <row r="227" spans="1:7">
      <c r="A227" s="6" t="s">
        <v>299</v>
      </c>
      <c r="B227" s="6" t="s">
        <v>49</v>
      </c>
      <c r="C227" s="6">
        <v>80</v>
      </c>
      <c r="D227" s="6">
        <v>285</v>
      </c>
      <c r="E227" s="6">
        <v>27</v>
      </c>
      <c r="F227" s="6">
        <v>12</v>
      </c>
      <c r="G227" s="6">
        <v>3</v>
      </c>
    </row>
    <row r="228" spans="1:7">
      <c r="A228" s="6" t="s">
        <v>300</v>
      </c>
      <c r="B228" s="6" t="s">
        <v>301</v>
      </c>
      <c r="C228" s="6">
        <v>180</v>
      </c>
      <c r="D228" s="6">
        <v>0</v>
      </c>
      <c r="E228" s="6">
        <v>0</v>
      </c>
      <c r="F228" s="6">
        <v>0</v>
      </c>
      <c r="G228" s="6">
        <v>0</v>
      </c>
    </row>
    <row r="229" spans="1:7">
      <c r="A229" s="6" t="s">
        <v>302</v>
      </c>
      <c r="B229" s="6" t="s">
        <v>301</v>
      </c>
      <c r="C229" s="6">
        <v>182</v>
      </c>
      <c r="D229" s="6">
        <v>0</v>
      </c>
      <c r="E229" s="6">
        <v>0</v>
      </c>
      <c r="F229" s="6">
        <v>1</v>
      </c>
      <c r="G229" s="6">
        <v>0</v>
      </c>
    </row>
    <row r="230" spans="1:7">
      <c r="A230" s="6" t="s">
        <v>303</v>
      </c>
      <c r="B230" s="6" t="s">
        <v>54</v>
      </c>
      <c r="C230" s="6">
        <v>430</v>
      </c>
      <c r="D230" s="6">
        <v>1385</v>
      </c>
      <c r="E230" s="6">
        <v>41</v>
      </c>
      <c r="F230" s="6">
        <v>225</v>
      </c>
      <c r="G230" s="6">
        <v>27</v>
      </c>
    </row>
    <row r="231" spans="1:7">
      <c r="A231" s="6" t="s">
        <v>303</v>
      </c>
      <c r="B231" s="6" t="s">
        <v>55</v>
      </c>
      <c r="C231" s="6">
        <v>72</v>
      </c>
      <c r="D231" s="6">
        <v>230</v>
      </c>
      <c r="E231" s="6">
        <v>7</v>
      </c>
      <c r="F231" s="6">
        <v>38</v>
      </c>
      <c r="G231" s="6">
        <v>5</v>
      </c>
    </row>
    <row r="232" spans="1:7">
      <c r="A232" s="6" t="s">
        <v>304</v>
      </c>
      <c r="B232" s="6" t="s">
        <v>136</v>
      </c>
      <c r="C232" s="6">
        <v>355</v>
      </c>
      <c r="D232" s="6">
        <v>0</v>
      </c>
      <c r="E232" s="6">
        <v>0</v>
      </c>
      <c r="F232" s="6">
        <v>0</v>
      </c>
      <c r="G232" s="6">
        <v>0</v>
      </c>
    </row>
    <row r="233" spans="1:7">
      <c r="A233" s="6" t="s">
        <v>305</v>
      </c>
      <c r="B233" s="6" t="s">
        <v>136</v>
      </c>
      <c r="C233" s="6">
        <v>355</v>
      </c>
      <c r="D233" s="6">
        <v>0</v>
      </c>
      <c r="E233" s="6">
        <v>0</v>
      </c>
      <c r="F233" s="6">
        <v>0</v>
      </c>
      <c r="G233" s="6">
        <v>0</v>
      </c>
    </row>
    <row r="234" spans="1:7">
      <c r="A234" s="6" t="s">
        <v>306</v>
      </c>
      <c r="B234" s="6" t="s">
        <v>136</v>
      </c>
      <c r="C234" s="6">
        <v>355</v>
      </c>
      <c r="D234" s="6">
        <v>0</v>
      </c>
      <c r="E234" s="6">
        <v>0</v>
      </c>
      <c r="F234" s="6">
        <v>0</v>
      </c>
      <c r="G234" s="6">
        <v>0</v>
      </c>
    </row>
    <row r="235" spans="1:7">
      <c r="A235" s="6" t="s">
        <v>307</v>
      </c>
      <c r="B235" s="6" t="s">
        <v>136</v>
      </c>
      <c r="C235" s="6">
        <v>369</v>
      </c>
      <c r="D235" s="6">
        <v>160</v>
      </c>
      <c r="E235" s="6">
        <v>0</v>
      </c>
      <c r="F235" s="6">
        <v>41</v>
      </c>
      <c r="G235" s="6">
        <v>0</v>
      </c>
    </row>
    <row r="236" spans="1:7">
      <c r="A236" s="6" t="s">
        <v>308</v>
      </c>
      <c r="B236" s="6" t="s">
        <v>49</v>
      </c>
      <c r="C236" s="6">
        <v>170</v>
      </c>
      <c r="D236" s="6">
        <v>60</v>
      </c>
      <c r="E236" s="6">
        <v>1</v>
      </c>
      <c r="F236" s="6">
        <v>12</v>
      </c>
      <c r="G236" s="6">
        <v>5</v>
      </c>
    </row>
    <row r="237" spans="1:7">
      <c r="A237" s="6" t="s">
        <v>309</v>
      </c>
      <c r="B237" s="6" t="s">
        <v>49</v>
      </c>
      <c r="C237" s="6">
        <v>190</v>
      </c>
      <c r="D237" s="6">
        <v>25</v>
      </c>
      <c r="E237" s="6">
        <v>0</v>
      </c>
      <c r="F237" s="6">
        <v>5</v>
      </c>
      <c r="G237" s="6">
        <v>2</v>
      </c>
    </row>
    <row r="238" spans="1:7">
      <c r="A238" s="6" t="s">
        <v>310</v>
      </c>
      <c r="B238" s="6" t="s">
        <v>43</v>
      </c>
      <c r="C238" s="6">
        <v>16</v>
      </c>
      <c r="D238" s="6">
        <v>25</v>
      </c>
      <c r="E238" s="6">
        <v>2</v>
      </c>
      <c r="F238" s="6">
        <v>2</v>
      </c>
      <c r="G238" s="6">
        <v>1</v>
      </c>
    </row>
    <row r="239" spans="1:7">
      <c r="A239" s="6" t="s">
        <v>311</v>
      </c>
      <c r="B239" s="6" t="s">
        <v>46</v>
      </c>
      <c r="C239" s="6">
        <v>28.35</v>
      </c>
      <c r="D239" s="6">
        <v>155</v>
      </c>
      <c r="E239" s="6">
        <v>9</v>
      </c>
      <c r="F239" s="6">
        <v>16</v>
      </c>
      <c r="G239" s="6">
        <v>2</v>
      </c>
    </row>
    <row r="240" spans="1:7">
      <c r="A240" s="6" t="s">
        <v>312</v>
      </c>
      <c r="B240" s="6" t="s">
        <v>46</v>
      </c>
      <c r="C240" s="6">
        <v>28.35</v>
      </c>
      <c r="D240" s="6">
        <v>110</v>
      </c>
      <c r="E240" s="6">
        <v>0</v>
      </c>
      <c r="F240" s="6">
        <v>24</v>
      </c>
      <c r="G240" s="6">
        <v>2</v>
      </c>
    </row>
    <row r="241" spans="1:7">
      <c r="A241" s="6" t="s">
        <v>313</v>
      </c>
      <c r="B241" s="6" t="s">
        <v>46</v>
      </c>
      <c r="C241" s="6">
        <v>28.35</v>
      </c>
      <c r="D241" s="6">
        <v>110</v>
      </c>
      <c r="E241" s="6">
        <v>0</v>
      </c>
      <c r="F241" s="6">
        <v>24</v>
      </c>
      <c r="G241" s="6">
        <v>2</v>
      </c>
    </row>
    <row r="242" spans="1:7">
      <c r="A242" s="6" t="s">
        <v>314</v>
      </c>
      <c r="B242" s="6" t="s">
        <v>164</v>
      </c>
      <c r="C242" s="6">
        <v>137</v>
      </c>
      <c r="D242" s="6">
        <v>80</v>
      </c>
      <c r="E242" s="6">
        <v>0</v>
      </c>
      <c r="F242" s="6">
        <v>18</v>
      </c>
      <c r="G242" s="6">
        <v>2</v>
      </c>
    </row>
    <row r="243" spans="1:7">
      <c r="A243" s="6" t="s">
        <v>315</v>
      </c>
      <c r="B243" s="6" t="s">
        <v>49</v>
      </c>
      <c r="C243" s="6">
        <v>242</v>
      </c>
      <c r="D243" s="6">
        <v>145</v>
      </c>
      <c r="E243" s="6">
        <v>0</v>
      </c>
      <c r="F243" s="6">
        <v>31</v>
      </c>
      <c r="G243" s="6">
        <v>3</v>
      </c>
    </row>
    <row r="244" spans="1:7">
      <c r="A244" s="6" t="s">
        <v>316</v>
      </c>
      <c r="B244" s="6" t="s">
        <v>49</v>
      </c>
      <c r="C244" s="6">
        <v>242</v>
      </c>
      <c r="D244" s="6">
        <v>145</v>
      </c>
      <c r="E244" s="6">
        <v>0</v>
      </c>
      <c r="F244" s="6">
        <v>31</v>
      </c>
      <c r="G244" s="6">
        <v>3</v>
      </c>
    </row>
    <row r="245" spans="1:7">
      <c r="A245" s="6" t="s">
        <v>317</v>
      </c>
      <c r="B245" s="6" t="s">
        <v>49</v>
      </c>
      <c r="C245" s="6">
        <v>242</v>
      </c>
      <c r="D245" s="6">
        <v>145</v>
      </c>
      <c r="E245" s="6">
        <v>0</v>
      </c>
      <c r="F245" s="6">
        <v>31</v>
      </c>
      <c r="G245" s="6">
        <v>3</v>
      </c>
    </row>
    <row r="246" spans="1:7">
      <c r="A246" s="6" t="s">
        <v>318</v>
      </c>
      <c r="B246" s="6" t="s">
        <v>49</v>
      </c>
      <c r="C246" s="6">
        <v>242</v>
      </c>
      <c r="D246" s="6">
        <v>145</v>
      </c>
      <c r="E246" s="6">
        <v>0</v>
      </c>
      <c r="F246" s="6">
        <v>31</v>
      </c>
      <c r="G246" s="6">
        <v>3</v>
      </c>
    </row>
    <row r="247" spans="1:7">
      <c r="A247" s="6" t="s">
        <v>319</v>
      </c>
      <c r="B247" s="6" t="s">
        <v>155</v>
      </c>
      <c r="C247" s="6">
        <v>45</v>
      </c>
      <c r="D247" s="6">
        <v>145</v>
      </c>
      <c r="E247" s="6">
        <v>6</v>
      </c>
      <c r="F247" s="6">
        <v>22</v>
      </c>
      <c r="G247" s="6">
        <v>3</v>
      </c>
    </row>
    <row r="248" spans="1:7">
      <c r="A248" s="6" t="s">
        <v>320</v>
      </c>
      <c r="B248" s="6" t="s">
        <v>155</v>
      </c>
      <c r="C248" s="6">
        <v>45</v>
      </c>
      <c r="D248" s="6">
        <v>145</v>
      </c>
      <c r="E248" s="6">
        <v>5</v>
      </c>
      <c r="F248" s="6">
        <v>21</v>
      </c>
      <c r="G248" s="6">
        <v>3</v>
      </c>
    </row>
    <row r="249" spans="1:7">
      <c r="A249" s="6" t="s">
        <v>321</v>
      </c>
      <c r="B249" s="6" t="s">
        <v>49</v>
      </c>
      <c r="C249" s="6">
        <v>218</v>
      </c>
      <c r="D249" s="6">
        <v>1925</v>
      </c>
      <c r="E249" s="6">
        <v>218</v>
      </c>
      <c r="F249" s="6">
        <v>0</v>
      </c>
      <c r="G249" s="6">
        <v>0</v>
      </c>
    </row>
    <row r="250" spans="1:7">
      <c r="A250" s="6" t="s">
        <v>321</v>
      </c>
      <c r="B250" s="6" t="s">
        <v>43</v>
      </c>
      <c r="C250" s="6">
        <v>14</v>
      </c>
      <c r="D250" s="6">
        <v>125</v>
      </c>
      <c r="E250" s="6">
        <v>14</v>
      </c>
      <c r="F250" s="6">
        <v>0</v>
      </c>
      <c r="G250" s="6">
        <v>0</v>
      </c>
    </row>
    <row r="251" spans="1:7">
      <c r="A251" s="6" t="s">
        <v>322</v>
      </c>
      <c r="B251" s="6" t="s">
        <v>49</v>
      </c>
      <c r="C251" s="6">
        <v>256</v>
      </c>
      <c r="D251" s="6">
        <v>185</v>
      </c>
      <c r="E251" s="6">
        <v>1</v>
      </c>
      <c r="F251" s="6">
        <v>46</v>
      </c>
      <c r="G251" s="6">
        <v>4</v>
      </c>
    </row>
    <row r="252" spans="1:7">
      <c r="A252" s="6" t="s">
        <v>323</v>
      </c>
      <c r="B252" s="6" t="s">
        <v>49</v>
      </c>
      <c r="C252" s="6">
        <v>256</v>
      </c>
      <c r="D252" s="6">
        <v>185</v>
      </c>
      <c r="E252" s="6">
        <v>1</v>
      </c>
      <c r="F252" s="6">
        <v>46</v>
      </c>
      <c r="G252" s="6">
        <v>4</v>
      </c>
    </row>
    <row r="253" spans="1:7">
      <c r="A253" s="6" t="s">
        <v>324</v>
      </c>
      <c r="B253" s="6" t="s">
        <v>49</v>
      </c>
      <c r="C253" s="6">
        <v>256</v>
      </c>
      <c r="D253" s="6">
        <v>185</v>
      </c>
      <c r="E253" s="6">
        <v>1</v>
      </c>
      <c r="F253" s="6">
        <v>46</v>
      </c>
      <c r="G253" s="6">
        <v>4</v>
      </c>
    </row>
    <row r="254" spans="1:7">
      <c r="A254" s="6" t="s">
        <v>325</v>
      </c>
      <c r="B254" s="6" t="s">
        <v>49</v>
      </c>
      <c r="C254" s="6">
        <v>256</v>
      </c>
      <c r="D254" s="6">
        <v>185</v>
      </c>
      <c r="E254" s="6">
        <v>1</v>
      </c>
      <c r="F254" s="6">
        <v>46</v>
      </c>
      <c r="G254" s="6">
        <v>4</v>
      </c>
    </row>
    <row r="255" spans="1:7">
      <c r="A255" s="6" t="s">
        <v>326</v>
      </c>
      <c r="B255" s="6" t="s">
        <v>327</v>
      </c>
      <c r="C255" s="6">
        <v>63</v>
      </c>
      <c r="D255" s="6">
        <v>60</v>
      </c>
      <c r="E255" s="6">
        <v>0</v>
      </c>
      <c r="F255" s="6">
        <v>14</v>
      </c>
      <c r="G255" s="6">
        <v>2</v>
      </c>
    </row>
    <row r="256" spans="1:7">
      <c r="A256" s="6" t="s">
        <v>326</v>
      </c>
      <c r="B256" s="6" t="s">
        <v>49</v>
      </c>
      <c r="C256" s="6">
        <v>165</v>
      </c>
      <c r="D256" s="6">
        <v>135</v>
      </c>
      <c r="E256" s="6">
        <v>0</v>
      </c>
      <c r="F256" s="6">
        <v>34</v>
      </c>
      <c r="G256" s="6">
        <v>5</v>
      </c>
    </row>
    <row r="257" spans="1:7">
      <c r="A257" s="6" t="s">
        <v>328</v>
      </c>
      <c r="B257" s="6" t="s">
        <v>327</v>
      </c>
      <c r="C257" s="6">
        <v>63</v>
      </c>
      <c r="D257" s="6">
        <v>60</v>
      </c>
      <c r="E257" s="6">
        <v>0</v>
      </c>
      <c r="F257" s="6">
        <v>14</v>
      </c>
      <c r="G257" s="6">
        <v>2</v>
      </c>
    </row>
    <row r="258" spans="1:7">
      <c r="A258" s="6" t="s">
        <v>328</v>
      </c>
      <c r="B258" s="6" t="s">
        <v>49</v>
      </c>
      <c r="C258" s="6">
        <v>165</v>
      </c>
      <c r="D258" s="6">
        <v>135</v>
      </c>
      <c r="E258" s="6">
        <v>0</v>
      </c>
      <c r="F258" s="6">
        <v>34</v>
      </c>
      <c r="G258" s="6">
        <v>5</v>
      </c>
    </row>
    <row r="259" spans="1:7">
      <c r="A259" s="6" t="s">
        <v>329</v>
      </c>
      <c r="B259" s="6" t="s">
        <v>327</v>
      </c>
      <c r="C259" s="6">
        <v>77</v>
      </c>
      <c r="D259" s="6">
        <v>85</v>
      </c>
      <c r="E259" s="6">
        <v>1</v>
      </c>
      <c r="F259" s="6">
        <v>19</v>
      </c>
      <c r="G259" s="6">
        <v>3</v>
      </c>
    </row>
    <row r="260" spans="1:7">
      <c r="A260" s="6" t="s">
        <v>330</v>
      </c>
      <c r="B260" s="6" t="s">
        <v>327</v>
      </c>
      <c r="C260" s="6">
        <v>77</v>
      </c>
      <c r="D260" s="6">
        <v>85</v>
      </c>
      <c r="E260" s="6">
        <v>1</v>
      </c>
      <c r="F260" s="6">
        <v>19</v>
      </c>
      <c r="G260" s="6">
        <v>3</v>
      </c>
    </row>
    <row r="261" spans="1:7">
      <c r="A261" s="6" t="s">
        <v>331</v>
      </c>
      <c r="B261" s="6" t="s">
        <v>49</v>
      </c>
      <c r="C261" s="6">
        <v>210</v>
      </c>
      <c r="D261" s="6">
        <v>165</v>
      </c>
      <c r="E261" s="6">
        <v>1</v>
      </c>
      <c r="F261" s="6">
        <v>41</v>
      </c>
      <c r="G261" s="6">
        <v>5</v>
      </c>
    </row>
    <row r="262" spans="1:7">
      <c r="A262" s="6" t="s">
        <v>332</v>
      </c>
      <c r="B262" s="6" t="s">
        <v>49</v>
      </c>
      <c r="C262" s="6">
        <v>210</v>
      </c>
      <c r="D262" s="6">
        <v>165</v>
      </c>
      <c r="E262" s="6">
        <v>1</v>
      </c>
      <c r="F262" s="6">
        <v>41</v>
      </c>
      <c r="G262" s="6">
        <v>5</v>
      </c>
    </row>
    <row r="263" spans="1:7">
      <c r="A263" s="6" t="s">
        <v>333</v>
      </c>
      <c r="B263" s="6" t="s">
        <v>49</v>
      </c>
      <c r="C263" s="6">
        <v>210</v>
      </c>
      <c r="D263" s="6">
        <v>165</v>
      </c>
      <c r="E263" s="6">
        <v>1</v>
      </c>
      <c r="F263" s="6">
        <v>41</v>
      </c>
      <c r="G263" s="6">
        <v>5</v>
      </c>
    </row>
    <row r="264" spans="1:7">
      <c r="A264" s="6" t="s">
        <v>334</v>
      </c>
      <c r="B264" s="6" t="s">
        <v>49</v>
      </c>
      <c r="C264" s="6">
        <v>210</v>
      </c>
      <c r="D264" s="6">
        <v>165</v>
      </c>
      <c r="E264" s="6">
        <v>1</v>
      </c>
      <c r="F264" s="6">
        <v>41</v>
      </c>
      <c r="G264" s="6">
        <v>5</v>
      </c>
    </row>
    <row r="265" spans="1:7">
      <c r="A265" s="6" t="s">
        <v>335</v>
      </c>
      <c r="B265" s="6" t="s">
        <v>49</v>
      </c>
      <c r="C265" s="6">
        <v>122</v>
      </c>
      <c r="D265" s="6">
        <v>440</v>
      </c>
      <c r="E265" s="6">
        <v>4</v>
      </c>
      <c r="F265" s="6">
        <v>91</v>
      </c>
      <c r="G265" s="6">
        <v>11</v>
      </c>
    </row>
    <row r="266" spans="1:7">
      <c r="A266" s="6" t="s">
        <v>336</v>
      </c>
      <c r="B266" s="6" t="s">
        <v>49</v>
      </c>
      <c r="C266" s="6">
        <v>240</v>
      </c>
      <c r="D266" s="6">
        <v>120</v>
      </c>
      <c r="E266" s="6">
        <v>0</v>
      </c>
      <c r="F266" s="6">
        <v>26</v>
      </c>
      <c r="G266" s="6">
        <v>3</v>
      </c>
    </row>
    <row r="267" spans="1:7">
      <c r="A267" s="6" t="s">
        <v>337</v>
      </c>
      <c r="B267" s="6" t="s">
        <v>49</v>
      </c>
      <c r="C267" s="6">
        <v>138</v>
      </c>
      <c r="D267" s="6">
        <v>500</v>
      </c>
      <c r="E267" s="6">
        <v>2</v>
      </c>
      <c r="F267" s="6">
        <v>108</v>
      </c>
      <c r="G267" s="6">
        <v>11</v>
      </c>
    </row>
    <row r="268" spans="1:7">
      <c r="A268" s="6" t="s">
        <v>338</v>
      </c>
      <c r="B268" s="6" t="s">
        <v>49</v>
      </c>
      <c r="C268" s="6">
        <v>122</v>
      </c>
      <c r="D268" s="6">
        <v>435</v>
      </c>
      <c r="E268" s="6">
        <v>5</v>
      </c>
      <c r="F268" s="6">
        <v>90</v>
      </c>
      <c r="G268" s="6">
        <v>11</v>
      </c>
    </row>
    <row r="269" spans="1:7">
      <c r="A269" s="6" t="s">
        <v>339</v>
      </c>
      <c r="B269" s="6" t="s">
        <v>49</v>
      </c>
      <c r="C269" s="6">
        <v>225</v>
      </c>
      <c r="D269" s="6">
        <v>235</v>
      </c>
      <c r="E269" s="6">
        <v>10</v>
      </c>
      <c r="F269" s="6">
        <v>6</v>
      </c>
      <c r="G269" s="6">
        <v>28</v>
      </c>
    </row>
    <row r="270" spans="1:7">
      <c r="A270" s="6" t="s">
        <v>340</v>
      </c>
      <c r="B270" s="6" t="s">
        <v>49</v>
      </c>
      <c r="C270" s="6">
        <v>210</v>
      </c>
      <c r="D270" s="6">
        <v>215</v>
      </c>
      <c r="E270" s="6">
        <v>9</v>
      </c>
      <c r="F270" s="6">
        <v>6</v>
      </c>
      <c r="G270" s="6">
        <v>26</v>
      </c>
    </row>
    <row r="271" spans="1:7">
      <c r="A271" s="6" t="s">
        <v>341</v>
      </c>
      <c r="B271" s="6" t="s">
        <v>49</v>
      </c>
      <c r="C271" s="6">
        <v>226</v>
      </c>
      <c r="D271" s="6">
        <v>280</v>
      </c>
      <c r="E271" s="6">
        <v>8</v>
      </c>
      <c r="F271" s="6">
        <v>30</v>
      </c>
      <c r="G271" s="6">
        <v>22</v>
      </c>
    </row>
    <row r="272" spans="1:7">
      <c r="A272" s="6" t="s">
        <v>342</v>
      </c>
      <c r="B272" s="6" t="s">
        <v>49</v>
      </c>
      <c r="C272" s="6">
        <v>226</v>
      </c>
      <c r="D272" s="6">
        <v>205</v>
      </c>
      <c r="E272" s="6">
        <v>4</v>
      </c>
      <c r="F272" s="6">
        <v>8</v>
      </c>
      <c r="G272" s="6">
        <v>31</v>
      </c>
    </row>
    <row r="273" spans="1:7">
      <c r="A273" s="6" t="s">
        <v>343</v>
      </c>
      <c r="B273" s="6" t="s">
        <v>49</v>
      </c>
      <c r="C273" s="6">
        <v>145</v>
      </c>
      <c r="D273" s="6">
        <v>125</v>
      </c>
      <c r="E273" s="6">
        <v>1</v>
      </c>
      <c r="F273" s="6">
        <v>3</v>
      </c>
      <c r="G273" s="6">
        <v>25</v>
      </c>
    </row>
    <row r="274" spans="1:7">
      <c r="A274" s="6" t="s">
        <v>344</v>
      </c>
      <c r="B274" s="6" t="s">
        <v>49</v>
      </c>
      <c r="C274" s="6">
        <v>244</v>
      </c>
      <c r="D274" s="6">
        <v>115</v>
      </c>
      <c r="E274" s="6">
        <v>7</v>
      </c>
      <c r="F274" s="6">
        <v>9</v>
      </c>
      <c r="G274" s="6">
        <v>3</v>
      </c>
    </row>
    <row r="275" spans="1:7">
      <c r="A275" s="6" t="s">
        <v>345</v>
      </c>
      <c r="B275" s="6" t="s">
        <v>49</v>
      </c>
      <c r="C275" s="6">
        <v>248</v>
      </c>
      <c r="D275" s="6">
        <v>190</v>
      </c>
      <c r="E275" s="6">
        <v>11</v>
      </c>
      <c r="F275" s="6">
        <v>15</v>
      </c>
      <c r="G275" s="6">
        <v>7</v>
      </c>
    </row>
    <row r="276" spans="1:7">
      <c r="A276" s="6" t="s">
        <v>346</v>
      </c>
      <c r="B276" s="6" t="s">
        <v>49</v>
      </c>
      <c r="C276" s="6">
        <v>244</v>
      </c>
      <c r="D276" s="6">
        <v>130</v>
      </c>
      <c r="E276" s="6">
        <v>9</v>
      </c>
      <c r="F276" s="6">
        <v>9</v>
      </c>
      <c r="G276" s="6">
        <v>2</v>
      </c>
    </row>
    <row r="277" spans="1:7">
      <c r="A277" s="6" t="s">
        <v>347</v>
      </c>
      <c r="B277" s="6" t="s">
        <v>49</v>
      </c>
      <c r="C277" s="6">
        <v>248</v>
      </c>
      <c r="D277" s="6">
        <v>205</v>
      </c>
      <c r="E277" s="6">
        <v>14</v>
      </c>
      <c r="F277" s="6">
        <v>15</v>
      </c>
      <c r="G277" s="6">
        <v>6</v>
      </c>
    </row>
    <row r="278" spans="1:7">
      <c r="A278" s="6" t="s">
        <v>348</v>
      </c>
      <c r="B278" s="6" t="s">
        <v>49</v>
      </c>
      <c r="C278" s="6">
        <v>135</v>
      </c>
      <c r="D278" s="6">
        <v>135</v>
      </c>
      <c r="E278" s="6">
        <v>3</v>
      </c>
      <c r="F278" s="6">
        <v>1</v>
      </c>
      <c r="G278" s="6">
        <v>23</v>
      </c>
    </row>
    <row r="279" spans="1:7">
      <c r="A279" s="6" t="s">
        <v>349</v>
      </c>
      <c r="B279" s="6" t="s">
        <v>350</v>
      </c>
      <c r="C279" s="6">
        <v>454</v>
      </c>
      <c r="D279" s="6">
        <v>1190</v>
      </c>
      <c r="E279" s="6">
        <v>16</v>
      </c>
      <c r="F279" s="6">
        <v>227</v>
      </c>
      <c r="G279" s="6">
        <v>42</v>
      </c>
    </row>
    <row r="280" spans="1:7">
      <c r="A280" s="6" t="s">
        <v>349</v>
      </c>
      <c r="B280" s="6" t="s">
        <v>161</v>
      </c>
      <c r="C280" s="6">
        <v>25</v>
      </c>
      <c r="D280" s="6">
        <v>65</v>
      </c>
      <c r="E280" s="6">
        <v>1</v>
      </c>
      <c r="F280" s="6">
        <v>12</v>
      </c>
      <c r="G280" s="6">
        <v>2</v>
      </c>
    </row>
    <row r="281" spans="1:7">
      <c r="A281" s="6" t="s">
        <v>351</v>
      </c>
      <c r="B281" s="6" t="s">
        <v>161</v>
      </c>
      <c r="C281" s="6">
        <v>21</v>
      </c>
      <c r="D281" s="6">
        <v>65</v>
      </c>
      <c r="E281" s="6">
        <v>1</v>
      </c>
      <c r="F281" s="6">
        <v>12</v>
      </c>
      <c r="G281" s="6">
        <v>2</v>
      </c>
    </row>
    <row r="282" spans="1:7">
      <c r="A282" s="6" t="s">
        <v>352</v>
      </c>
      <c r="B282" s="6" t="s">
        <v>49</v>
      </c>
      <c r="C282" s="6">
        <v>253</v>
      </c>
      <c r="D282" s="6">
        <v>145</v>
      </c>
      <c r="E282" s="6">
        <v>0</v>
      </c>
      <c r="F282" s="6">
        <v>38</v>
      </c>
      <c r="G282" s="6">
        <v>0</v>
      </c>
    </row>
    <row r="283" spans="1:7">
      <c r="A283" s="6" t="s">
        <v>353</v>
      </c>
      <c r="B283" s="6" t="s">
        <v>49</v>
      </c>
      <c r="C283" s="6">
        <v>277</v>
      </c>
      <c r="D283" s="6">
        <v>420</v>
      </c>
      <c r="E283" s="6">
        <v>0</v>
      </c>
      <c r="F283" s="6">
        <v>108</v>
      </c>
      <c r="G283" s="6">
        <v>1</v>
      </c>
    </row>
    <row r="284" spans="1:7">
      <c r="A284" s="6" t="s">
        <v>354</v>
      </c>
      <c r="B284" s="6" t="s">
        <v>46</v>
      </c>
      <c r="C284" s="6">
        <v>28.35</v>
      </c>
      <c r="D284" s="6">
        <v>100</v>
      </c>
      <c r="E284" s="6">
        <v>10</v>
      </c>
      <c r="F284" s="6">
        <v>1</v>
      </c>
      <c r="G284" s="6">
        <v>2</v>
      </c>
    </row>
    <row r="285" spans="1:7">
      <c r="A285" s="6" t="s">
        <v>355</v>
      </c>
      <c r="B285" s="6" t="s">
        <v>164</v>
      </c>
      <c r="C285" s="6">
        <v>142</v>
      </c>
      <c r="D285" s="6">
        <v>100</v>
      </c>
      <c r="E285" s="6">
        <v>0</v>
      </c>
      <c r="F285" s="6">
        <v>21</v>
      </c>
      <c r="G285" s="6">
        <v>3</v>
      </c>
    </row>
    <row r="286" spans="1:7">
      <c r="A286" s="6" t="s">
        <v>356</v>
      </c>
      <c r="B286" s="6" t="s">
        <v>58</v>
      </c>
      <c r="C286" s="6">
        <v>910</v>
      </c>
      <c r="D286" s="6">
        <v>2710</v>
      </c>
      <c r="E286" s="6">
        <v>139</v>
      </c>
      <c r="F286" s="6">
        <v>351</v>
      </c>
      <c r="G286" s="6">
        <v>20</v>
      </c>
    </row>
    <row r="287" spans="1:7">
      <c r="A287" s="6" t="s">
        <v>356</v>
      </c>
      <c r="B287" s="6" t="s">
        <v>55</v>
      </c>
      <c r="C287" s="6">
        <v>152</v>
      </c>
      <c r="D287" s="6">
        <v>455</v>
      </c>
      <c r="E287" s="6">
        <v>23</v>
      </c>
      <c r="F287" s="6">
        <v>59</v>
      </c>
      <c r="G287" s="6">
        <v>3</v>
      </c>
    </row>
    <row r="288" spans="1:7">
      <c r="A288" s="6" t="s">
        <v>357</v>
      </c>
      <c r="B288" s="6" t="s">
        <v>49</v>
      </c>
      <c r="C288" s="6">
        <v>244</v>
      </c>
      <c r="D288" s="6">
        <v>140</v>
      </c>
      <c r="E288" s="6">
        <v>0</v>
      </c>
      <c r="F288" s="6">
        <v>29</v>
      </c>
      <c r="G288" s="6">
        <v>4</v>
      </c>
    </row>
    <row r="289" spans="1:7">
      <c r="A289" s="6" t="s">
        <v>358</v>
      </c>
      <c r="B289" s="6" t="s">
        <v>49</v>
      </c>
      <c r="C289" s="6">
        <v>244</v>
      </c>
      <c r="D289" s="6">
        <v>140</v>
      </c>
      <c r="E289" s="6">
        <v>0</v>
      </c>
      <c r="F289" s="6">
        <v>29</v>
      </c>
      <c r="G289" s="6">
        <v>4</v>
      </c>
    </row>
    <row r="290" spans="1:7">
      <c r="A290" s="6" t="s">
        <v>359</v>
      </c>
      <c r="B290" s="6" t="s">
        <v>49</v>
      </c>
      <c r="C290" s="6">
        <v>244</v>
      </c>
      <c r="D290" s="6">
        <v>140</v>
      </c>
      <c r="E290" s="6">
        <v>0</v>
      </c>
      <c r="F290" s="6">
        <v>29</v>
      </c>
      <c r="G290" s="6">
        <v>4</v>
      </c>
    </row>
    <row r="291" spans="1:7">
      <c r="A291" s="6" t="s">
        <v>360</v>
      </c>
      <c r="B291" s="6" t="s">
        <v>49</v>
      </c>
      <c r="C291" s="6">
        <v>244</v>
      </c>
      <c r="D291" s="6">
        <v>140</v>
      </c>
      <c r="E291" s="6">
        <v>0</v>
      </c>
      <c r="F291" s="6">
        <v>29</v>
      </c>
      <c r="G291" s="6">
        <v>4</v>
      </c>
    </row>
    <row r="292" spans="1:7">
      <c r="A292" s="6" t="s">
        <v>361</v>
      </c>
      <c r="B292" s="6" t="s">
        <v>362</v>
      </c>
      <c r="C292" s="6">
        <v>57</v>
      </c>
      <c r="D292" s="6">
        <v>235</v>
      </c>
      <c r="E292" s="6">
        <v>12</v>
      </c>
      <c r="F292" s="6">
        <v>27</v>
      </c>
      <c r="G292" s="6">
        <v>5</v>
      </c>
    </row>
    <row r="293" spans="1:7">
      <c r="A293" s="6" t="s">
        <v>363</v>
      </c>
      <c r="B293" s="6" t="s">
        <v>364</v>
      </c>
      <c r="C293" s="6">
        <v>28</v>
      </c>
      <c r="D293" s="6">
        <v>5</v>
      </c>
      <c r="E293" s="6">
        <v>0</v>
      </c>
      <c r="F293" s="6">
        <v>1</v>
      </c>
      <c r="G293" s="6">
        <v>0</v>
      </c>
    </row>
    <row r="294" spans="1:7">
      <c r="A294" s="6" t="s">
        <v>365</v>
      </c>
      <c r="B294" s="6" t="s">
        <v>91</v>
      </c>
      <c r="C294" s="6">
        <v>2</v>
      </c>
      <c r="D294" s="6">
        <v>5</v>
      </c>
      <c r="E294" s="6">
        <v>0</v>
      </c>
      <c r="F294" s="6">
        <v>1</v>
      </c>
      <c r="G294" s="6">
        <v>0</v>
      </c>
    </row>
    <row r="295" spans="1:7">
      <c r="A295" s="6" t="s">
        <v>366</v>
      </c>
      <c r="B295" s="6" t="s">
        <v>58</v>
      </c>
      <c r="C295" s="6">
        <v>910</v>
      </c>
      <c r="D295" s="6">
        <v>1985</v>
      </c>
      <c r="E295" s="6">
        <v>101</v>
      </c>
      <c r="F295" s="6">
        <v>213</v>
      </c>
      <c r="G295" s="6">
        <v>56</v>
      </c>
    </row>
    <row r="296" spans="1:7">
      <c r="A296" s="6" t="s">
        <v>366</v>
      </c>
      <c r="B296" s="6" t="s">
        <v>55</v>
      </c>
      <c r="C296" s="6">
        <v>152</v>
      </c>
      <c r="D296" s="6">
        <v>330</v>
      </c>
      <c r="E296" s="6">
        <v>17</v>
      </c>
      <c r="F296" s="6">
        <v>36</v>
      </c>
      <c r="G296" s="6">
        <v>9</v>
      </c>
    </row>
    <row r="297" spans="1:7">
      <c r="A297" s="6" t="s">
        <v>367</v>
      </c>
      <c r="B297" s="6" t="s">
        <v>49</v>
      </c>
      <c r="C297" s="6">
        <v>265</v>
      </c>
      <c r="D297" s="6">
        <v>305</v>
      </c>
      <c r="E297" s="6">
        <v>15</v>
      </c>
      <c r="F297" s="6">
        <v>29</v>
      </c>
      <c r="G297" s="6">
        <v>14</v>
      </c>
    </row>
    <row r="298" spans="1:7">
      <c r="A298" s="6" t="s">
        <v>368</v>
      </c>
      <c r="B298" s="6" t="s">
        <v>49</v>
      </c>
      <c r="C298" s="6">
        <v>105</v>
      </c>
      <c r="D298" s="6">
        <v>35</v>
      </c>
      <c r="E298" s="6">
        <v>1</v>
      </c>
      <c r="F298" s="6">
        <v>7</v>
      </c>
      <c r="G298" s="6">
        <v>2</v>
      </c>
    </row>
    <row r="299" spans="1:7">
      <c r="A299" s="6" t="s">
        <v>369</v>
      </c>
      <c r="B299" s="6" t="s">
        <v>370</v>
      </c>
      <c r="C299" s="6">
        <v>65</v>
      </c>
      <c r="D299" s="6">
        <v>235</v>
      </c>
      <c r="E299" s="6">
        <v>13</v>
      </c>
      <c r="F299" s="6">
        <v>28</v>
      </c>
      <c r="G299" s="6">
        <v>4</v>
      </c>
    </row>
    <row r="300" spans="1:7">
      <c r="A300" s="6" t="s">
        <v>371</v>
      </c>
      <c r="B300" s="6" t="s">
        <v>372</v>
      </c>
      <c r="C300" s="6">
        <v>340</v>
      </c>
      <c r="D300" s="6">
        <v>1305</v>
      </c>
      <c r="E300" s="6">
        <v>71</v>
      </c>
      <c r="F300" s="6">
        <v>152</v>
      </c>
      <c r="G300" s="6">
        <v>21</v>
      </c>
    </row>
    <row r="301" spans="1:7">
      <c r="A301" s="6" t="s">
        <v>371</v>
      </c>
      <c r="B301" s="6" t="s">
        <v>370</v>
      </c>
      <c r="C301" s="6">
        <v>57</v>
      </c>
      <c r="D301" s="6">
        <v>220</v>
      </c>
      <c r="E301" s="6">
        <v>12</v>
      </c>
      <c r="F301" s="6">
        <v>26</v>
      </c>
      <c r="G301" s="6">
        <v>4</v>
      </c>
    </row>
    <row r="302" spans="1:7">
      <c r="A302" s="6" t="s">
        <v>371</v>
      </c>
      <c r="B302" s="6" t="s">
        <v>46</v>
      </c>
      <c r="C302" s="6">
        <v>28.35</v>
      </c>
      <c r="D302" s="6">
        <v>110</v>
      </c>
      <c r="E302" s="6">
        <v>6</v>
      </c>
      <c r="F302" s="6">
        <v>13</v>
      </c>
      <c r="G302" s="6">
        <v>2</v>
      </c>
    </row>
    <row r="303" spans="1:7">
      <c r="A303" s="6" t="s">
        <v>373</v>
      </c>
      <c r="B303" s="6" t="s">
        <v>374</v>
      </c>
      <c r="C303" s="6">
        <v>83</v>
      </c>
      <c r="D303" s="6">
        <v>230</v>
      </c>
      <c r="E303" s="6">
        <v>0</v>
      </c>
      <c r="F303" s="6">
        <v>61</v>
      </c>
      <c r="G303" s="6">
        <v>2</v>
      </c>
    </row>
    <row r="304" spans="1:7">
      <c r="A304" s="6" t="s">
        <v>375</v>
      </c>
      <c r="B304" s="6" t="s">
        <v>49</v>
      </c>
      <c r="C304" s="6">
        <v>178</v>
      </c>
      <c r="D304" s="6">
        <v>490</v>
      </c>
      <c r="E304" s="6">
        <v>1</v>
      </c>
      <c r="F304" s="6">
        <v>131</v>
      </c>
      <c r="G304" s="6">
        <v>4</v>
      </c>
    </row>
    <row r="305" spans="1:7">
      <c r="A305" s="6" t="s">
        <v>376</v>
      </c>
      <c r="B305" s="6" t="s">
        <v>54</v>
      </c>
      <c r="C305" s="6">
        <v>1107</v>
      </c>
      <c r="D305" s="6">
        <v>3755</v>
      </c>
      <c r="E305" s="6">
        <v>136</v>
      </c>
      <c r="F305" s="6">
        <v>645</v>
      </c>
      <c r="G305" s="6">
        <v>49</v>
      </c>
    </row>
    <row r="306" spans="1:7">
      <c r="A306" s="6" t="s">
        <v>376</v>
      </c>
      <c r="B306" s="6" t="s">
        <v>55</v>
      </c>
      <c r="C306" s="6">
        <v>69</v>
      </c>
      <c r="D306" s="6">
        <v>235</v>
      </c>
      <c r="E306" s="6">
        <v>8</v>
      </c>
      <c r="F306" s="6">
        <v>40</v>
      </c>
      <c r="G306" s="6">
        <v>3</v>
      </c>
    </row>
    <row r="307" spans="1:7">
      <c r="A307" s="6" t="s">
        <v>376</v>
      </c>
      <c r="B307" s="6" t="s">
        <v>377</v>
      </c>
      <c r="C307" s="6">
        <v>35</v>
      </c>
      <c r="D307" s="6">
        <v>120</v>
      </c>
      <c r="E307" s="6">
        <v>4</v>
      </c>
      <c r="F307" s="6">
        <v>20</v>
      </c>
      <c r="G307" s="6">
        <v>2</v>
      </c>
    </row>
    <row r="308" spans="1:7">
      <c r="A308" s="6" t="s">
        <v>378</v>
      </c>
      <c r="B308" s="6" t="s">
        <v>379</v>
      </c>
      <c r="C308" s="6">
        <v>50</v>
      </c>
      <c r="D308" s="6">
        <v>210</v>
      </c>
      <c r="E308" s="6">
        <v>12</v>
      </c>
      <c r="F308" s="6">
        <v>24</v>
      </c>
      <c r="G308" s="6">
        <v>3</v>
      </c>
    </row>
    <row r="309" spans="1:7">
      <c r="A309" s="6" t="s">
        <v>380</v>
      </c>
      <c r="B309" s="6" t="s">
        <v>379</v>
      </c>
      <c r="C309" s="6">
        <v>60</v>
      </c>
      <c r="D309" s="6">
        <v>235</v>
      </c>
      <c r="E309" s="6">
        <v>13</v>
      </c>
      <c r="F309" s="6">
        <v>26</v>
      </c>
      <c r="G309" s="6">
        <v>4</v>
      </c>
    </row>
    <row r="310" spans="1:7">
      <c r="A310" s="6" t="s">
        <v>381</v>
      </c>
      <c r="B310" s="6" t="s">
        <v>382</v>
      </c>
      <c r="C310" s="6">
        <v>221</v>
      </c>
      <c r="D310" s="6">
        <v>445</v>
      </c>
      <c r="E310" s="6">
        <v>25</v>
      </c>
      <c r="F310" s="6">
        <v>0</v>
      </c>
      <c r="G310" s="6">
        <v>52</v>
      </c>
    </row>
    <row r="311" spans="1:7">
      <c r="A311" s="6" t="s">
        <v>383</v>
      </c>
      <c r="B311" s="6" t="s">
        <v>49</v>
      </c>
      <c r="C311" s="6">
        <v>254</v>
      </c>
      <c r="D311" s="6">
        <v>340</v>
      </c>
      <c r="E311" s="6">
        <v>19</v>
      </c>
      <c r="F311" s="6">
        <v>34</v>
      </c>
      <c r="G311" s="6">
        <v>10</v>
      </c>
    </row>
    <row r="312" spans="1:7">
      <c r="A312" s="6" t="s">
        <v>384</v>
      </c>
      <c r="B312" s="6" t="s">
        <v>49</v>
      </c>
      <c r="C312" s="6">
        <v>96</v>
      </c>
      <c r="D312" s="6">
        <v>25</v>
      </c>
      <c r="E312" s="6">
        <v>0</v>
      </c>
      <c r="F312" s="6">
        <v>6</v>
      </c>
      <c r="G312" s="6">
        <v>1</v>
      </c>
    </row>
    <row r="313" spans="1:7">
      <c r="A313" s="6" t="s">
        <v>385</v>
      </c>
      <c r="B313" s="6" t="s">
        <v>386</v>
      </c>
      <c r="C313" s="6">
        <v>46</v>
      </c>
      <c r="D313" s="6">
        <v>90</v>
      </c>
      <c r="E313" s="6">
        <v>7</v>
      </c>
      <c r="F313" s="6">
        <v>1</v>
      </c>
      <c r="G313" s="6">
        <v>6</v>
      </c>
    </row>
    <row r="314" spans="1:7">
      <c r="A314" s="6" t="s">
        <v>387</v>
      </c>
      <c r="B314" s="6" t="s">
        <v>386</v>
      </c>
      <c r="C314" s="6">
        <v>50</v>
      </c>
      <c r="D314" s="6">
        <v>75</v>
      </c>
      <c r="E314" s="6">
        <v>5</v>
      </c>
      <c r="F314" s="6">
        <v>1</v>
      </c>
      <c r="G314" s="6">
        <v>6</v>
      </c>
    </row>
    <row r="315" spans="1:7">
      <c r="A315" s="6" t="s">
        <v>388</v>
      </c>
      <c r="B315" s="6" t="s">
        <v>386</v>
      </c>
      <c r="C315" s="6">
        <v>50</v>
      </c>
      <c r="D315" s="6">
        <v>75</v>
      </c>
      <c r="E315" s="6">
        <v>5</v>
      </c>
      <c r="F315" s="6">
        <v>1</v>
      </c>
      <c r="G315" s="6">
        <v>6</v>
      </c>
    </row>
    <row r="316" spans="1:7">
      <c r="A316" s="6" t="s">
        <v>389</v>
      </c>
      <c r="B316" s="6" t="s">
        <v>386</v>
      </c>
      <c r="C316" s="6">
        <v>61</v>
      </c>
      <c r="D316" s="6">
        <v>100</v>
      </c>
      <c r="E316" s="6">
        <v>7</v>
      </c>
      <c r="F316" s="6">
        <v>1</v>
      </c>
      <c r="G316" s="6">
        <v>7</v>
      </c>
    </row>
    <row r="317" spans="1:7">
      <c r="A317" s="6" t="s">
        <v>390</v>
      </c>
      <c r="B317" s="6" t="s">
        <v>391</v>
      </c>
      <c r="C317" s="6">
        <v>33</v>
      </c>
      <c r="D317" s="6">
        <v>15</v>
      </c>
      <c r="E317" s="6">
        <v>0</v>
      </c>
      <c r="F317" s="6">
        <v>0</v>
      </c>
      <c r="G317" s="6">
        <v>4</v>
      </c>
    </row>
    <row r="318" spans="1:7">
      <c r="A318" s="6" t="s">
        <v>392</v>
      </c>
      <c r="B318" s="6" t="s">
        <v>386</v>
      </c>
      <c r="C318" s="6">
        <v>50</v>
      </c>
      <c r="D318" s="6">
        <v>75</v>
      </c>
      <c r="E318" s="6">
        <v>5</v>
      </c>
      <c r="F318" s="6">
        <v>1</v>
      </c>
      <c r="G318" s="6">
        <v>6</v>
      </c>
    </row>
    <row r="319" spans="1:7">
      <c r="A319" s="6" t="s">
        <v>393</v>
      </c>
      <c r="B319" s="6" t="s">
        <v>394</v>
      </c>
      <c r="C319" s="6">
        <v>17</v>
      </c>
      <c r="D319" s="6">
        <v>60</v>
      </c>
      <c r="E319" s="6">
        <v>5</v>
      </c>
      <c r="F319" s="6">
        <v>0</v>
      </c>
      <c r="G319" s="6">
        <v>3</v>
      </c>
    </row>
    <row r="320" spans="1:7">
      <c r="A320" s="6" t="s">
        <v>395</v>
      </c>
      <c r="B320" s="6" t="s">
        <v>396</v>
      </c>
      <c r="C320" s="6">
        <v>230</v>
      </c>
      <c r="D320" s="6">
        <v>235</v>
      </c>
      <c r="E320" s="6">
        <v>16</v>
      </c>
      <c r="F320" s="6">
        <v>24</v>
      </c>
      <c r="G320" s="6">
        <v>20</v>
      </c>
    </row>
    <row r="321" spans="1:7">
      <c r="A321" s="6" t="s">
        <v>397</v>
      </c>
      <c r="B321" s="6" t="s">
        <v>49</v>
      </c>
      <c r="C321" s="6">
        <v>50</v>
      </c>
      <c r="D321" s="6">
        <v>10</v>
      </c>
      <c r="E321" s="6">
        <v>0</v>
      </c>
      <c r="F321" s="6">
        <v>2</v>
      </c>
      <c r="G321" s="6">
        <v>1</v>
      </c>
    </row>
    <row r="322" spans="1:7">
      <c r="A322" s="6" t="s">
        <v>398</v>
      </c>
      <c r="B322" s="6" t="s">
        <v>234</v>
      </c>
      <c r="C322" s="6">
        <v>138</v>
      </c>
      <c r="D322" s="6">
        <v>360</v>
      </c>
      <c r="E322" s="6">
        <v>18</v>
      </c>
      <c r="F322" s="6">
        <v>31</v>
      </c>
      <c r="G322" s="6">
        <v>18</v>
      </c>
    </row>
    <row r="323" spans="1:7">
      <c r="A323" s="6" t="s">
        <v>399</v>
      </c>
      <c r="B323" s="6" t="s">
        <v>155</v>
      </c>
      <c r="C323" s="6">
        <v>57</v>
      </c>
      <c r="D323" s="6">
        <v>140</v>
      </c>
      <c r="E323" s="6">
        <v>1</v>
      </c>
      <c r="F323" s="6">
        <v>27</v>
      </c>
      <c r="G323" s="6">
        <v>5</v>
      </c>
    </row>
    <row r="324" spans="1:7">
      <c r="A324" s="6" t="s">
        <v>400</v>
      </c>
      <c r="B324" s="6" t="s">
        <v>155</v>
      </c>
      <c r="C324" s="6">
        <v>50</v>
      </c>
      <c r="D324" s="6">
        <v>140</v>
      </c>
      <c r="E324" s="6">
        <v>1</v>
      </c>
      <c r="F324" s="6">
        <v>27</v>
      </c>
      <c r="G324" s="6">
        <v>5</v>
      </c>
    </row>
    <row r="325" spans="1:7">
      <c r="A325" s="6" t="s">
        <v>401</v>
      </c>
      <c r="B325" s="6" t="s">
        <v>49</v>
      </c>
      <c r="C325" s="6">
        <v>255</v>
      </c>
      <c r="D325" s="6">
        <v>200</v>
      </c>
      <c r="E325" s="6">
        <v>1</v>
      </c>
      <c r="F325" s="6">
        <v>29</v>
      </c>
      <c r="G325" s="6">
        <v>19</v>
      </c>
    </row>
    <row r="326" spans="1:7">
      <c r="A326" s="6" t="s">
        <v>402</v>
      </c>
      <c r="B326" s="6" t="s">
        <v>49</v>
      </c>
      <c r="C326" s="6">
        <v>252</v>
      </c>
      <c r="D326" s="6">
        <v>340</v>
      </c>
      <c r="E326" s="6">
        <v>19</v>
      </c>
      <c r="F326" s="6">
        <v>25</v>
      </c>
      <c r="G326" s="6">
        <v>17</v>
      </c>
    </row>
    <row r="327" spans="1:7">
      <c r="A327" s="6" t="s">
        <v>403</v>
      </c>
      <c r="B327" s="6" t="s">
        <v>49</v>
      </c>
      <c r="C327" s="6">
        <v>205</v>
      </c>
      <c r="D327" s="6">
        <v>1810</v>
      </c>
      <c r="E327" s="6">
        <v>205</v>
      </c>
      <c r="F327" s="6">
        <v>0</v>
      </c>
      <c r="G327" s="6">
        <v>0</v>
      </c>
    </row>
    <row r="328" spans="1:7">
      <c r="A328" s="6" t="s">
        <v>403</v>
      </c>
      <c r="B328" s="6" t="s">
        <v>43</v>
      </c>
      <c r="C328" s="6">
        <v>13</v>
      </c>
      <c r="D328" s="6">
        <v>115</v>
      </c>
      <c r="E328" s="6">
        <v>13</v>
      </c>
      <c r="F328" s="6">
        <v>0</v>
      </c>
      <c r="G328" s="6">
        <v>0</v>
      </c>
    </row>
    <row r="329" spans="1:7">
      <c r="A329" s="6" t="s">
        <v>404</v>
      </c>
      <c r="B329" s="6" t="s">
        <v>46</v>
      </c>
      <c r="C329" s="6">
        <v>28.35</v>
      </c>
      <c r="D329" s="6">
        <v>75</v>
      </c>
      <c r="E329" s="6">
        <v>6</v>
      </c>
      <c r="F329" s="6">
        <v>1</v>
      </c>
      <c r="G329" s="6">
        <v>4</v>
      </c>
    </row>
    <row r="330" spans="1:7">
      <c r="A330" s="6" t="s">
        <v>405</v>
      </c>
      <c r="B330" s="6" t="s">
        <v>277</v>
      </c>
      <c r="C330" s="6">
        <v>56</v>
      </c>
      <c r="D330" s="6">
        <v>210</v>
      </c>
      <c r="E330" s="6">
        <v>4</v>
      </c>
      <c r="F330" s="6">
        <v>42</v>
      </c>
      <c r="G330" s="6">
        <v>2</v>
      </c>
    </row>
    <row r="331" spans="1:7">
      <c r="A331" s="6" t="s">
        <v>406</v>
      </c>
      <c r="B331" s="6" t="s">
        <v>407</v>
      </c>
      <c r="C331" s="6">
        <v>187</v>
      </c>
      <c r="D331" s="6">
        <v>475</v>
      </c>
      <c r="E331" s="6">
        <v>2</v>
      </c>
      <c r="F331" s="6">
        <v>122</v>
      </c>
      <c r="G331" s="6">
        <v>6</v>
      </c>
    </row>
    <row r="332" spans="1:7">
      <c r="A332" s="6" t="s">
        <v>408</v>
      </c>
      <c r="B332" s="6" t="s">
        <v>49</v>
      </c>
      <c r="C332" s="6">
        <v>115</v>
      </c>
      <c r="D332" s="6">
        <v>725</v>
      </c>
      <c r="E332" s="6">
        <v>72</v>
      </c>
      <c r="F332" s="6">
        <v>18</v>
      </c>
      <c r="G332" s="6">
        <v>15</v>
      </c>
    </row>
    <row r="333" spans="1:7">
      <c r="A333" s="6" t="s">
        <v>408</v>
      </c>
      <c r="B333" s="6" t="s">
        <v>46</v>
      </c>
      <c r="C333" s="6">
        <v>28.35</v>
      </c>
      <c r="D333" s="6">
        <v>180</v>
      </c>
      <c r="E333" s="6">
        <v>18</v>
      </c>
      <c r="F333" s="6">
        <v>4</v>
      </c>
      <c r="G333" s="6">
        <v>4</v>
      </c>
    </row>
    <row r="334" spans="1:7">
      <c r="A334" s="6" t="s">
        <v>409</v>
      </c>
      <c r="B334" s="6" t="s">
        <v>234</v>
      </c>
      <c r="C334" s="6">
        <v>170</v>
      </c>
      <c r="D334" s="6">
        <v>470</v>
      </c>
      <c r="E334" s="6">
        <v>27</v>
      </c>
      <c r="F334" s="6">
        <v>41</v>
      </c>
      <c r="G334" s="6">
        <v>18</v>
      </c>
    </row>
    <row r="335" spans="1:7">
      <c r="A335" s="6" t="s">
        <v>410</v>
      </c>
      <c r="B335" s="6" t="s">
        <v>234</v>
      </c>
      <c r="C335" s="6">
        <v>140</v>
      </c>
      <c r="D335" s="6">
        <v>420</v>
      </c>
      <c r="E335" s="6">
        <v>23</v>
      </c>
      <c r="F335" s="6">
        <v>39</v>
      </c>
      <c r="G335" s="6">
        <v>16</v>
      </c>
    </row>
    <row r="336" spans="1:7">
      <c r="A336" s="6" t="s">
        <v>411</v>
      </c>
      <c r="B336" s="6" t="s">
        <v>412</v>
      </c>
      <c r="C336" s="6">
        <v>28</v>
      </c>
      <c r="D336" s="6">
        <v>70</v>
      </c>
      <c r="E336" s="6">
        <v>3</v>
      </c>
      <c r="F336" s="6">
        <v>4</v>
      </c>
      <c r="G336" s="6">
        <v>6</v>
      </c>
    </row>
    <row r="337" spans="1:7">
      <c r="A337" s="6" t="s">
        <v>413</v>
      </c>
      <c r="B337" s="6" t="s">
        <v>115</v>
      </c>
      <c r="C337" s="6">
        <v>85</v>
      </c>
      <c r="D337" s="6">
        <v>120</v>
      </c>
      <c r="E337" s="6">
        <v>6</v>
      </c>
      <c r="F337" s="6">
        <v>0</v>
      </c>
      <c r="G337" s="6">
        <v>16</v>
      </c>
    </row>
    <row r="338" spans="1:7">
      <c r="A338" s="6" t="s">
        <v>414</v>
      </c>
      <c r="B338" s="6" t="s">
        <v>115</v>
      </c>
      <c r="C338" s="6">
        <v>85</v>
      </c>
      <c r="D338" s="6">
        <v>120</v>
      </c>
      <c r="E338" s="6">
        <v>6</v>
      </c>
      <c r="F338" s="6">
        <v>0</v>
      </c>
      <c r="G338" s="6">
        <v>16</v>
      </c>
    </row>
    <row r="339" spans="1:7">
      <c r="A339" s="6" t="s">
        <v>415</v>
      </c>
      <c r="B339" s="6" t="s">
        <v>115</v>
      </c>
      <c r="C339" s="6">
        <v>85</v>
      </c>
      <c r="D339" s="6">
        <v>80</v>
      </c>
      <c r="E339" s="6">
        <v>1</v>
      </c>
      <c r="F339" s="6">
        <v>0</v>
      </c>
      <c r="G339" s="6">
        <v>17</v>
      </c>
    </row>
    <row r="340" spans="1:7">
      <c r="A340" s="6" t="s">
        <v>416</v>
      </c>
      <c r="B340" s="6" t="s">
        <v>46</v>
      </c>
      <c r="C340" s="6">
        <v>28.35</v>
      </c>
      <c r="D340" s="6">
        <v>105</v>
      </c>
      <c r="E340" s="6">
        <v>0</v>
      </c>
      <c r="F340" s="6">
        <v>27</v>
      </c>
      <c r="G340" s="6">
        <v>0</v>
      </c>
    </row>
    <row r="341" spans="1:7">
      <c r="A341" s="6" t="s">
        <v>417</v>
      </c>
      <c r="B341" s="6" t="s">
        <v>249</v>
      </c>
      <c r="C341" s="6">
        <v>45</v>
      </c>
      <c r="D341" s="6">
        <v>145</v>
      </c>
      <c r="E341" s="6">
        <v>13</v>
      </c>
      <c r="F341" s="6">
        <v>1</v>
      </c>
      <c r="G341" s="6">
        <v>5</v>
      </c>
    </row>
    <row r="342" spans="1:7">
      <c r="A342" s="6" t="s">
        <v>418</v>
      </c>
      <c r="B342" s="6" t="s">
        <v>161</v>
      </c>
      <c r="C342" s="6">
        <v>35</v>
      </c>
      <c r="D342" s="6">
        <v>100</v>
      </c>
      <c r="E342" s="6">
        <v>1</v>
      </c>
      <c r="F342" s="6">
        <v>18</v>
      </c>
      <c r="G342" s="6">
        <v>3</v>
      </c>
    </row>
    <row r="343" spans="1:7">
      <c r="A343" s="6" t="s">
        <v>419</v>
      </c>
      <c r="B343" s="6" t="s">
        <v>350</v>
      </c>
      <c r="C343" s="6">
        <v>454</v>
      </c>
      <c r="D343" s="6">
        <v>1270</v>
      </c>
      <c r="E343" s="6">
        <v>18</v>
      </c>
      <c r="F343" s="6">
        <v>230</v>
      </c>
      <c r="G343" s="6">
        <v>43</v>
      </c>
    </row>
    <row r="344" spans="1:7">
      <c r="A344" s="6" t="s">
        <v>420</v>
      </c>
      <c r="B344" s="6" t="s">
        <v>43</v>
      </c>
      <c r="C344" s="6">
        <v>16</v>
      </c>
      <c r="D344" s="6">
        <v>25</v>
      </c>
      <c r="E344" s="6">
        <v>2</v>
      </c>
      <c r="F344" s="6">
        <v>2</v>
      </c>
      <c r="G344" s="6">
        <v>0</v>
      </c>
    </row>
    <row r="345" spans="1:7">
      <c r="A345" s="6" t="s">
        <v>421</v>
      </c>
      <c r="B345" s="6" t="s">
        <v>43</v>
      </c>
      <c r="C345" s="6">
        <v>16</v>
      </c>
      <c r="D345" s="6">
        <v>85</v>
      </c>
      <c r="E345" s="6">
        <v>9</v>
      </c>
      <c r="F345" s="6">
        <v>1</v>
      </c>
      <c r="G345" s="6">
        <v>0</v>
      </c>
    </row>
    <row r="346" spans="1:7">
      <c r="A346" s="6" t="s">
        <v>422</v>
      </c>
      <c r="B346" s="6" t="s">
        <v>161</v>
      </c>
      <c r="C346" s="6">
        <v>65</v>
      </c>
      <c r="D346" s="6">
        <v>155</v>
      </c>
      <c r="E346" s="6">
        <v>7</v>
      </c>
      <c r="F346" s="6">
        <v>17</v>
      </c>
      <c r="G346" s="6">
        <v>6</v>
      </c>
    </row>
    <row r="347" spans="1:7">
      <c r="A347" s="6" t="s">
        <v>423</v>
      </c>
      <c r="B347" s="6" t="s">
        <v>58</v>
      </c>
      <c r="C347" s="6">
        <v>85</v>
      </c>
      <c r="D347" s="6">
        <v>255</v>
      </c>
      <c r="E347" s="6">
        <v>14</v>
      </c>
      <c r="F347" s="6">
        <v>31</v>
      </c>
      <c r="G347" s="6">
        <v>2</v>
      </c>
    </row>
    <row r="348" spans="1:7">
      <c r="A348" s="6" t="s">
        <v>424</v>
      </c>
      <c r="B348" s="6" t="s">
        <v>58</v>
      </c>
      <c r="C348" s="6">
        <v>85</v>
      </c>
      <c r="D348" s="6">
        <v>250</v>
      </c>
      <c r="E348" s="6">
        <v>14</v>
      </c>
      <c r="F348" s="6">
        <v>32</v>
      </c>
      <c r="G348" s="6">
        <v>2</v>
      </c>
    </row>
    <row r="349" spans="1:7">
      <c r="A349" s="6" t="s">
        <v>425</v>
      </c>
      <c r="B349" s="6" t="s">
        <v>46</v>
      </c>
      <c r="C349" s="6">
        <v>28.35</v>
      </c>
      <c r="D349" s="6">
        <v>110</v>
      </c>
      <c r="E349" s="6">
        <v>1</v>
      </c>
      <c r="F349" s="6">
        <v>25</v>
      </c>
      <c r="G349" s="6">
        <v>2</v>
      </c>
    </row>
    <row r="350" spans="1:7">
      <c r="A350" s="6" t="s">
        <v>426</v>
      </c>
      <c r="B350" s="6" t="s">
        <v>49</v>
      </c>
      <c r="C350" s="6">
        <v>255</v>
      </c>
      <c r="D350" s="6">
        <v>185</v>
      </c>
      <c r="E350" s="6">
        <v>0</v>
      </c>
      <c r="F350" s="6">
        <v>48</v>
      </c>
      <c r="G350" s="6">
        <v>1</v>
      </c>
    </row>
    <row r="351" spans="1:7">
      <c r="A351" s="6" t="s">
        <v>427</v>
      </c>
      <c r="B351" s="6" t="s">
        <v>49</v>
      </c>
      <c r="C351" s="6">
        <v>248</v>
      </c>
      <c r="D351" s="6">
        <v>115</v>
      </c>
      <c r="E351" s="6">
        <v>0</v>
      </c>
      <c r="F351" s="6">
        <v>29</v>
      </c>
      <c r="G351" s="6">
        <v>1</v>
      </c>
    </row>
    <row r="352" spans="1:7">
      <c r="A352" s="6" t="s">
        <v>428</v>
      </c>
      <c r="B352" s="6" t="s">
        <v>301</v>
      </c>
      <c r="C352" s="6">
        <v>190</v>
      </c>
      <c r="D352" s="6">
        <v>85</v>
      </c>
      <c r="E352" s="6">
        <v>0</v>
      </c>
      <c r="F352" s="6">
        <v>22</v>
      </c>
      <c r="G352" s="6">
        <v>0</v>
      </c>
    </row>
    <row r="353" spans="1:7">
      <c r="A353" s="6" t="s">
        <v>429</v>
      </c>
      <c r="B353" s="6" t="s">
        <v>54</v>
      </c>
      <c r="C353" s="6">
        <v>1361</v>
      </c>
      <c r="D353" s="6">
        <v>5185</v>
      </c>
      <c r="E353" s="6">
        <v>228</v>
      </c>
      <c r="F353" s="6">
        <v>783</v>
      </c>
      <c r="G353" s="6">
        <v>74</v>
      </c>
    </row>
    <row r="354" spans="1:7">
      <c r="A354" s="6" t="s">
        <v>429</v>
      </c>
      <c r="B354" s="6" t="s">
        <v>55</v>
      </c>
      <c r="C354" s="6">
        <v>43</v>
      </c>
      <c r="D354" s="6">
        <v>165</v>
      </c>
      <c r="E354" s="6">
        <v>7</v>
      </c>
      <c r="F354" s="6">
        <v>25</v>
      </c>
      <c r="G354" s="6">
        <v>2</v>
      </c>
    </row>
    <row r="355" spans="1:7">
      <c r="A355" s="6" t="s">
        <v>430</v>
      </c>
      <c r="B355" s="6" t="s">
        <v>46</v>
      </c>
      <c r="C355" s="6">
        <v>28.35</v>
      </c>
      <c r="D355" s="6">
        <v>115</v>
      </c>
      <c r="E355" s="6">
        <v>3</v>
      </c>
      <c r="F355" s="6">
        <v>21</v>
      </c>
      <c r="G355" s="6">
        <v>1</v>
      </c>
    </row>
    <row r="356" spans="1:7">
      <c r="A356" s="6" t="s">
        <v>431</v>
      </c>
      <c r="B356" s="6" t="s">
        <v>91</v>
      </c>
      <c r="C356" s="6">
        <v>2.8</v>
      </c>
      <c r="D356" s="6">
        <v>10</v>
      </c>
      <c r="E356" s="6">
        <v>0</v>
      </c>
      <c r="F356" s="6">
        <v>2</v>
      </c>
      <c r="G356" s="6">
        <v>0</v>
      </c>
    </row>
    <row r="357" spans="1:7">
      <c r="A357" s="6" t="s">
        <v>432</v>
      </c>
      <c r="B357" s="6" t="s">
        <v>187</v>
      </c>
      <c r="C357" s="6">
        <v>120</v>
      </c>
      <c r="D357" s="6">
        <v>70</v>
      </c>
      <c r="E357" s="6">
        <v>0</v>
      </c>
      <c r="F357" s="6">
        <v>17</v>
      </c>
      <c r="G357" s="6">
        <v>2</v>
      </c>
    </row>
    <row r="358" spans="1:7">
      <c r="A358" s="6" t="s">
        <v>433</v>
      </c>
      <c r="B358" s="6" t="s">
        <v>434</v>
      </c>
      <c r="C358" s="6">
        <v>7</v>
      </c>
      <c r="D358" s="6">
        <v>25</v>
      </c>
      <c r="E358" s="6">
        <v>0</v>
      </c>
      <c r="F358" s="6">
        <v>0</v>
      </c>
      <c r="G358" s="6">
        <v>6</v>
      </c>
    </row>
    <row r="359" spans="1:7">
      <c r="A359" s="6" t="s">
        <v>435</v>
      </c>
      <c r="B359" s="6" t="s">
        <v>436</v>
      </c>
      <c r="C359" s="6">
        <v>42</v>
      </c>
      <c r="D359" s="6">
        <v>95</v>
      </c>
      <c r="E359" s="6">
        <v>0</v>
      </c>
      <c r="F359" s="6">
        <v>0</v>
      </c>
      <c r="G359" s="6">
        <v>0</v>
      </c>
    </row>
    <row r="360" spans="1:7">
      <c r="A360" s="6" t="s">
        <v>437</v>
      </c>
      <c r="B360" s="6" t="s">
        <v>436</v>
      </c>
      <c r="C360" s="6">
        <v>42</v>
      </c>
      <c r="D360" s="6">
        <v>105</v>
      </c>
      <c r="E360" s="6">
        <v>0</v>
      </c>
      <c r="F360" s="6">
        <v>0</v>
      </c>
      <c r="G360" s="6">
        <v>0</v>
      </c>
    </row>
    <row r="361" spans="1:7">
      <c r="A361" s="6" t="s">
        <v>438</v>
      </c>
      <c r="B361" s="6" t="s">
        <v>436</v>
      </c>
      <c r="C361" s="6">
        <v>42</v>
      </c>
      <c r="D361" s="6">
        <v>110</v>
      </c>
      <c r="E361" s="6">
        <v>0</v>
      </c>
      <c r="F361" s="6">
        <v>0</v>
      </c>
      <c r="G361" s="6">
        <v>0</v>
      </c>
    </row>
    <row r="362" spans="1:7">
      <c r="A362" s="6" t="s">
        <v>439</v>
      </c>
      <c r="B362" s="6" t="s">
        <v>136</v>
      </c>
      <c r="C362" s="6">
        <v>366</v>
      </c>
      <c r="D362" s="6">
        <v>125</v>
      </c>
      <c r="E362" s="6">
        <v>0</v>
      </c>
      <c r="F362" s="6">
        <v>32</v>
      </c>
      <c r="G362" s="6">
        <v>0</v>
      </c>
    </row>
    <row r="363" spans="1:7">
      <c r="A363" s="6" t="s">
        <v>440</v>
      </c>
      <c r="B363" s="6" t="s">
        <v>54</v>
      </c>
      <c r="C363" s="6">
        <v>570</v>
      </c>
      <c r="D363" s="6">
        <v>1575</v>
      </c>
      <c r="E363" s="6">
        <v>39</v>
      </c>
      <c r="F363" s="6">
        <v>291</v>
      </c>
      <c r="G363" s="6">
        <v>18</v>
      </c>
    </row>
    <row r="364" spans="1:7">
      <c r="A364" s="6" t="s">
        <v>440</v>
      </c>
      <c r="B364" s="6" t="s">
        <v>55</v>
      </c>
      <c r="C364" s="6">
        <v>63</v>
      </c>
      <c r="D364" s="6">
        <v>175</v>
      </c>
      <c r="E364" s="6">
        <v>4</v>
      </c>
      <c r="F364" s="6">
        <v>32</v>
      </c>
      <c r="G364" s="6">
        <v>2</v>
      </c>
    </row>
    <row r="365" spans="1:7">
      <c r="A365" s="6" t="s">
        <v>441</v>
      </c>
      <c r="B365" s="6" t="s">
        <v>46</v>
      </c>
      <c r="C365" s="6">
        <v>28.35</v>
      </c>
      <c r="D365" s="6">
        <v>110</v>
      </c>
      <c r="E365" s="6">
        <v>1</v>
      </c>
      <c r="F365" s="6">
        <v>24</v>
      </c>
      <c r="G365" s="6">
        <v>2</v>
      </c>
    </row>
    <row r="366" spans="1:7">
      <c r="A366" s="6" t="s">
        <v>442</v>
      </c>
      <c r="B366" s="6" t="s">
        <v>443</v>
      </c>
      <c r="C366" s="6">
        <v>14</v>
      </c>
      <c r="D366" s="6">
        <v>60</v>
      </c>
      <c r="E366" s="6">
        <v>1</v>
      </c>
      <c r="F366" s="6">
        <v>11</v>
      </c>
      <c r="G366" s="6">
        <v>1</v>
      </c>
    </row>
    <row r="367" spans="1:7">
      <c r="A367" s="6" t="s">
        <v>444</v>
      </c>
      <c r="B367" s="6" t="s">
        <v>301</v>
      </c>
      <c r="C367" s="6">
        <v>187</v>
      </c>
      <c r="D367" s="6">
        <v>100</v>
      </c>
      <c r="E367" s="6">
        <v>0</v>
      </c>
      <c r="F367" s="6">
        <v>26</v>
      </c>
      <c r="G367" s="6">
        <v>0</v>
      </c>
    </row>
    <row r="368" spans="1:7">
      <c r="A368" s="6" t="s">
        <v>445</v>
      </c>
      <c r="B368" s="6" t="s">
        <v>49</v>
      </c>
      <c r="C368" s="6">
        <v>253</v>
      </c>
      <c r="D368" s="6">
        <v>155</v>
      </c>
      <c r="E368" s="6">
        <v>0</v>
      </c>
      <c r="F368" s="6">
        <v>38</v>
      </c>
      <c r="G368" s="6">
        <v>1</v>
      </c>
    </row>
    <row r="369" spans="1:7">
      <c r="A369" s="6" t="s">
        <v>446</v>
      </c>
      <c r="B369" s="6" t="s">
        <v>136</v>
      </c>
      <c r="C369" s="6">
        <v>372</v>
      </c>
      <c r="D369" s="6">
        <v>180</v>
      </c>
      <c r="E369" s="6">
        <v>0</v>
      </c>
      <c r="F369" s="6">
        <v>46</v>
      </c>
      <c r="G369" s="6">
        <v>0</v>
      </c>
    </row>
    <row r="370" spans="1:7">
      <c r="A370" s="6" t="s">
        <v>447</v>
      </c>
      <c r="B370" s="6" t="s">
        <v>301</v>
      </c>
      <c r="C370" s="6">
        <v>207</v>
      </c>
      <c r="D370" s="6">
        <v>300</v>
      </c>
      <c r="E370" s="6">
        <v>1</v>
      </c>
      <c r="F370" s="6">
        <v>72</v>
      </c>
      <c r="G370" s="6">
        <v>4</v>
      </c>
    </row>
    <row r="371" spans="1:7">
      <c r="A371" s="6" t="s">
        <v>448</v>
      </c>
      <c r="B371" s="6" t="s">
        <v>49</v>
      </c>
      <c r="C371" s="6">
        <v>247</v>
      </c>
      <c r="D371" s="6">
        <v>100</v>
      </c>
      <c r="E371" s="6">
        <v>0</v>
      </c>
      <c r="F371" s="6">
        <v>24</v>
      </c>
      <c r="G371" s="6">
        <v>1</v>
      </c>
    </row>
    <row r="372" spans="1:7">
      <c r="A372" s="6" t="s">
        <v>449</v>
      </c>
      <c r="B372" s="6" t="s">
        <v>49</v>
      </c>
      <c r="C372" s="6">
        <v>250</v>
      </c>
      <c r="D372" s="6">
        <v>115</v>
      </c>
      <c r="E372" s="6">
        <v>0</v>
      </c>
      <c r="F372" s="6">
        <v>28</v>
      </c>
      <c r="G372" s="6">
        <v>1</v>
      </c>
    </row>
    <row r="373" spans="1:7">
      <c r="A373" s="6" t="s">
        <v>450</v>
      </c>
      <c r="B373" s="6" t="s">
        <v>49</v>
      </c>
      <c r="C373" s="6">
        <v>247</v>
      </c>
      <c r="D373" s="6">
        <v>95</v>
      </c>
      <c r="E373" s="6">
        <v>0</v>
      </c>
      <c r="F373" s="6">
        <v>22</v>
      </c>
      <c r="G373" s="6">
        <v>1</v>
      </c>
    </row>
    <row r="374" spans="1:7">
      <c r="A374" s="6" t="s">
        <v>451</v>
      </c>
      <c r="B374" s="6" t="s">
        <v>49</v>
      </c>
      <c r="C374" s="6">
        <v>247</v>
      </c>
      <c r="D374" s="6">
        <v>95</v>
      </c>
      <c r="E374" s="6">
        <v>0</v>
      </c>
      <c r="F374" s="6">
        <v>23</v>
      </c>
      <c r="G374" s="6">
        <v>1</v>
      </c>
    </row>
    <row r="375" spans="1:7">
      <c r="A375" s="6" t="s">
        <v>452</v>
      </c>
      <c r="B375" s="6" t="s">
        <v>49</v>
      </c>
      <c r="C375" s="6">
        <v>254</v>
      </c>
      <c r="D375" s="6">
        <v>150</v>
      </c>
      <c r="E375" s="6">
        <v>0</v>
      </c>
      <c r="F375" s="6">
        <v>39</v>
      </c>
      <c r="G375" s="6">
        <v>1</v>
      </c>
    </row>
    <row r="376" spans="1:7">
      <c r="A376" s="6" t="s">
        <v>453</v>
      </c>
      <c r="B376" s="6" t="s">
        <v>454</v>
      </c>
      <c r="C376" s="6">
        <v>120</v>
      </c>
      <c r="D376" s="6">
        <v>40</v>
      </c>
      <c r="E376" s="6">
        <v>0</v>
      </c>
      <c r="F376" s="6">
        <v>10</v>
      </c>
      <c r="G376" s="6">
        <v>1</v>
      </c>
    </row>
    <row r="377" spans="1:7">
      <c r="A377" s="6" t="s">
        <v>455</v>
      </c>
      <c r="B377" s="6" t="s">
        <v>454</v>
      </c>
      <c r="C377" s="6">
        <v>120</v>
      </c>
      <c r="D377" s="6">
        <v>40</v>
      </c>
      <c r="E377" s="6">
        <v>0</v>
      </c>
      <c r="F377" s="6">
        <v>10</v>
      </c>
      <c r="G377" s="6">
        <v>1</v>
      </c>
    </row>
    <row r="378" spans="1:7">
      <c r="A378" s="6" t="s">
        <v>456</v>
      </c>
      <c r="B378" s="6" t="s">
        <v>301</v>
      </c>
      <c r="C378" s="6">
        <v>216</v>
      </c>
      <c r="D378" s="6">
        <v>385</v>
      </c>
      <c r="E378" s="6">
        <v>1</v>
      </c>
      <c r="F378" s="6">
        <v>96</v>
      </c>
      <c r="G378" s="6">
        <v>1</v>
      </c>
    </row>
    <row r="379" spans="1:7">
      <c r="A379" s="6" t="s">
        <v>457</v>
      </c>
      <c r="B379" s="6" t="s">
        <v>49</v>
      </c>
      <c r="C379" s="6">
        <v>250</v>
      </c>
      <c r="D379" s="6">
        <v>125</v>
      </c>
      <c r="E379" s="6">
        <v>0</v>
      </c>
      <c r="F379" s="6">
        <v>32</v>
      </c>
      <c r="G379" s="6">
        <v>0</v>
      </c>
    </row>
    <row r="380" spans="1:7">
      <c r="A380" s="6" t="s">
        <v>458</v>
      </c>
      <c r="B380" s="6" t="s">
        <v>46</v>
      </c>
      <c r="C380" s="6">
        <v>28.35</v>
      </c>
      <c r="D380" s="6">
        <v>100</v>
      </c>
      <c r="E380" s="6">
        <v>0</v>
      </c>
      <c r="F380" s="6">
        <v>23</v>
      </c>
      <c r="G380" s="6">
        <v>3</v>
      </c>
    </row>
    <row r="381" spans="1:7">
      <c r="A381" s="6" t="s">
        <v>459</v>
      </c>
      <c r="B381" s="6" t="s">
        <v>460</v>
      </c>
      <c r="C381" s="6">
        <v>50</v>
      </c>
      <c r="D381" s="6">
        <v>35</v>
      </c>
      <c r="E381" s="6">
        <v>0</v>
      </c>
      <c r="F381" s="6">
        <v>9</v>
      </c>
      <c r="G381" s="6">
        <v>0</v>
      </c>
    </row>
    <row r="382" spans="1:7">
      <c r="A382" s="6" t="s">
        <v>461</v>
      </c>
      <c r="B382" s="6" t="s">
        <v>460</v>
      </c>
      <c r="C382" s="6">
        <v>57</v>
      </c>
      <c r="D382" s="6">
        <v>40</v>
      </c>
      <c r="E382" s="6">
        <v>0</v>
      </c>
      <c r="F382" s="6">
        <v>10</v>
      </c>
      <c r="G382" s="6">
        <v>0</v>
      </c>
    </row>
    <row r="383" spans="1:7">
      <c r="A383" s="6" t="s">
        <v>462</v>
      </c>
      <c r="B383" s="6" t="s">
        <v>260</v>
      </c>
      <c r="C383" s="6">
        <v>142</v>
      </c>
      <c r="D383" s="6">
        <v>95</v>
      </c>
      <c r="E383" s="6">
        <v>4</v>
      </c>
      <c r="F383" s="6">
        <v>7</v>
      </c>
      <c r="G383" s="6">
        <v>8</v>
      </c>
    </row>
    <row r="384" spans="1:7">
      <c r="A384" s="6" t="s">
        <v>463</v>
      </c>
      <c r="B384" s="6" t="s">
        <v>49</v>
      </c>
      <c r="C384" s="6">
        <v>180</v>
      </c>
      <c r="D384" s="6">
        <v>210</v>
      </c>
      <c r="E384" s="6">
        <v>1</v>
      </c>
      <c r="F384" s="6">
        <v>38</v>
      </c>
      <c r="G384" s="6">
        <v>14</v>
      </c>
    </row>
    <row r="385" spans="1:7">
      <c r="A385" s="6" t="s">
        <v>464</v>
      </c>
      <c r="B385" s="6" t="s">
        <v>115</v>
      </c>
      <c r="C385" s="6">
        <v>85</v>
      </c>
      <c r="D385" s="6">
        <v>230</v>
      </c>
      <c r="E385" s="6">
        <v>16</v>
      </c>
      <c r="F385" s="6">
        <v>0</v>
      </c>
      <c r="G385" s="6">
        <v>21</v>
      </c>
    </row>
    <row r="386" spans="1:7">
      <c r="A386" s="6" t="s">
        <v>465</v>
      </c>
      <c r="B386" s="6" t="s">
        <v>115</v>
      </c>
      <c r="C386" s="6">
        <v>85</v>
      </c>
      <c r="D386" s="6">
        <v>245</v>
      </c>
      <c r="E386" s="6">
        <v>18</v>
      </c>
      <c r="F386" s="6">
        <v>0</v>
      </c>
      <c r="G386" s="6">
        <v>20</v>
      </c>
    </row>
    <row r="387" spans="1:7">
      <c r="A387" s="6" t="s">
        <v>466</v>
      </c>
      <c r="B387" s="6" t="s">
        <v>46</v>
      </c>
      <c r="C387" s="6">
        <v>28.35</v>
      </c>
      <c r="D387" s="6">
        <v>100</v>
      </c>
      <c r="E387" s="6">
        <v>0</v>
      </c>
      <c r="F387" s="6">
        <v>25</v>
      </c>
      <c r="G387" s="6">
        <v>0</v>
      </c>
    </row>
    <row r="388" spans="1:7">
      <c r="A388" s="6" t="s">
        <v>467</v>
      </c>
      <c r="B388" s="6" t="s">
        <v>115</v>
      </c>
      <c r="C388" s="6">
        <v>85</v>
      </c>
      <c r="D388" s="6">
        <v>175</v>
      </c>
      <c r="E388" s="6">
        <v>9</v>
      </c>
      <c r="F388" s="6">
        <v>7</v>
      </c>
      <c r="G388" s="6">
        <v>17</v>
      </c>
    </row>
    <row r="389" spans="1:7">
      <c r="A389" s="6" t="s">
        <v>468</v>
      </c>
      <c r="B389" s="6" t="s">
        <v>49</v>
      </c>
      <c r="C389" s="6">
        <v>242</v>
      </c>
      <c r="D389" s="6">
        <v>315</v>
      </c>
      <c r="E389" s="6">
        <v>28</v>
      </c>
      <c r="F389" s="6">
        <v>10</v>
      </c>
      <c r="G389" s="6">
        <v>7</v>
      </c>
    </row>
    <row r="390" spans="1:7">
      <c r="A390" s="6" t="s">
        <v>468</v>
      </c>
      <c r="B390" s="6" t="s">
        <v>43</v>
      </c>
      <c r="C390" s="6">
        <v>15</v>
      </c>
      <c r="D390" s="6">
        <v>20</v>
      </c>
      <c r="E390" s="6">
        <v>2</v>
      </c>
      <c r="F390" s="6">
        <v>1</v>
      </c>
      <c r="G390" s="6">
        <v>0</v>
      </c>
    </row>
    <row r="391" spans="1:7">
      <c r="A391" s="6" t="s">
        <v>469</v>
      </c>
      <c r="B391" s="6" t="s">
        <v>115</v>
      </c>
      <c r="C391" s="6">
        <v>85</v>
      </c>
      <c r="D391" s="6">
        <v>140</v>
      </c>
      <c r="E391" s="6">
        <v>6</v>
      </c>
      <c r="F391" s="6">
        <v>0</v>
      </c>
      <c r="G391" s="6">
        <v>20</v>
      </c>
    </row>
    <row r="392" spans="1:7">
      <c r="A392" s="6" t="s">
        <v>470</v>
      </c>
      <c r="B392" s="6" t="s">
        <v>234</v>
      </c>
      <c r="C392" s="6">
        <v>174</v>
      </c>
      <c r="D392" s="6">
        <v>445</v>
      </c>
      <c r="E392" s="6">
        <v>21</v>
      </c>
      <c r="F392" s="6">
        <v>38</v>
      </c>
      <c r="G392" s="6">
        <v>25</v>
      </c>
    </row>
    <row r="393" spans="1:7">
      <c r="A393" s="6" t="s">
        <v>471</v>
      </c>
      <c r="B393" s="6" t="s">
        <v>234</v>
      </c>
      <c r="C393" s="6">
        <v>98</v>
      </c>
      <c r="D393" s="6">
        <v>245</v>
      </c>
      <c r="E393" s="6">
        <v>11</v>
      </c>
      <c r="F393" s="6">
        <v>28</v>
      </c>
      <c r="G393" s="6">
        <v>12</v>
      </c>
    </row>
    <row r="394" spans="1:7">
      <c r="A394" s="6" t="s">
        <v>472</v>
      </c>
      <c r="B394" s="6" t="s">
        <v>46</v>
      </c>
      <c r="C394" s="6">
        <v>28.35</v>
      </c>
      <c r="D394" s="6">
        <v>110</v>
      </c>
      <c r="E394" s="6">
        <v>0</v>
      </c>
      <c r="F394" s="6">
        <v>28</v>
      </c>
      <c r="G394" s="6">
        <v>0</v>
      </c>
    </row>
    <row r="395" spans="1:7">
      <c r="A395" s="6" t="s">
        <v>473</v>
      </c>
      <c r="B395" s="6" t="s">
        <v>115</v>
      </c>
      <c r="C395" s="6">
        <v>85</v>
      </c>
      <c r="D395" s="6">
        <v>190</v>
      </c>
      <c r="E395" s="6">
        <v>13</v>
      </c>
      <c r="F395" s="6">
        <v>0</v>
      </c>
      <c r="G395" s="6">
        <v>17</v>
      </c>
    </row>
    <row r="396" spans="1:7">
      <c r="A396" s="6" t="s">
        <v>474</v>
      </c>
      <c r="B396" s="6" t="s">
        <v>49</v>
      </c>
      <c r="C396" s="6">
        <v>259</v>
      </c>
      <c r="D396" s="6">
        <v>240</v>
      </c>
      <c r="E396" s="6">
        <v>20</v>
      </c>
      <c r="F396" s="6">
        <v>14</v>
      </c>
      <c r="G396" s="6">
        <v>5</v>
      </c>
    </row>
    <row r="397" spans="1:7">
      <c r="A397" s="6" t="s">
        <v>475</v>
      </c>
      <c r="B397" s="6" t="s">
        <v>49</v>
      </c>
      <c r="C397" s="6">
        <v>339</v>
      </c>
      <c r="D397" s="6">
        <v>1030</v>
      </c>
      <c r="E397" s="6">
        <v>0</v>
      </c>
      <c r="F397" s="6">
        <v>279</v>
      </c>
      <c r="G397" s="6">
        <v>1</v>
      </c>
    </row>
    <row r="398" spans="1:7">
      <c r="A398" s="6" t="s">
        <v>475</v>
      </c>
      <c r="B398" s="6" t="s">
        <v>43</v>
      </c>
      <c r="C398" s="6">
        <v>21</v>
      </c>
      <c r="D398" s="6">
        <v>65</v>
      </c>
      <c r="E398" s="6">
        <v>0</v>
      </c>
      <c r="F398" s="6">
        <v>17</v>
      </c>
      <c r="G398" s="6">
        <v>0</v>
      </c>
    </row>
    <row r="399" spans="1:7">
      <c r="A399" s="6" t="s">
        <v>476</v>
      </c>
      <c r="B399" s="6" t="s">
        <v>46</v>
      </c>
      <c r="C399" s="6">
        <v>28.35</v>
      </c>
      <c r="D399" s="6">
        <v>105</v>
      </c>
      <c r="E399" s="6">
        <v>1</v>
      </c>
      <c r="F399" s="6">
        <v>23</v>
      </c>
      <c r="G399" s="6">
        <v>3</v>
      </c>
    </row>
    <row r="400" spans="1:7">
      <c r="A400" s="6" t="s">
        <v>477</v>
      </c>
      <c r="B400" s="6" t="s">
        <v>478</v>
      </c>
      <c r="C400" s="6">
        <v>129</v>
      </c>
      <c r="D400" s="6">
        <v>45</v>
      </c>
      <c r="E400" s="6">
        <v>0</v>
      </c>
      <c r="F400" s="6">
        <v>12</v>
      </c>
      <c r="G400" s="6">
        <v>1</v>
      </c>
    </row>
    <row r="401" spans="1:7">
      <c r="A401" s="6" t="s">
        <v>479</v>
      </c>
      <c r="B401" s="6" t="s">
        <v>480</v>
      </c>
      <c r="C401" s="6">
        <v>1064</v>
      </c>
      <c r="D401" s="6">
        <v>2155</v>
      </c>
      <c r="E401" s="6">
        <v>115</v>
      </c>
      <c r="F401" s="6">
        <v>254</v>
      </c>
      <c r="G401" s="6">
        <v>38</v>
      </c>
    </row>
    <row r="402" spans="1:7">
      <c r="A402" s="6" t="s">
        <v>479</v>
      </c>
      <c r="B402" s="6" t="s">
        <v>49</v>
      </c>
      <c r="C402" s="6">
        <v>133</v>
      </c>
      <c r="D402" s="6">
        <v>270</v>
      </c>
      <c r="E402" s="6">
        <v>14</v>
      </c>
      <c r="F402" s="6">
        <v>32</v>
      </c>
      <c r="G402" s="6">
        <v>5</v>
      </c>
    </row>
    <row r="403" spans="1:7">
      <c r="A403" s="6" t="s">
        <v>479</v>
      </c>
      <c r="B403" s="6" t="s">
        <v>481</v>
      </c>
      <c r="C403" s="6">
        <v>50</v>
      </c>
      <c r="D403" s="6">
        <v>100</v>
      </c>
      <c r="E403" s="6">
        <v>5</v>
      </c>
      <c r="F403" s="6">
        <v>12</v>
      </c>
      <c r="G403" s="6">
        <v>2</v>
      </c>
    </row>
    <row r="404" spans="1:7">
      <c r="A404" s="6" t="s">
        <v>482</v>
      </c>
      <c r="B404" s="6" t="s">
        <v>483</v>
      </c>
      <c r="C404" s="6">
        <v>1188</v>
      </c>
      <c r="D404" s="6">
        <v>2805</v>
      </c>
      <c r="E404" s="6">
        <v>190</v>
      </c>
      <c r="F404" s="6">
        <v>256</v>
      </c>
      <c r="G404" s="6">
        <v>33</v>
      </c>
    </row>
    <row r="405" spans="1:7">
      <c r="A405" s="6" t="s">
        <v>482</v>
      </c>
      <c r="B405" s="6" t="s">
        <v>49</v>
      </c>
      <c r="C405" s="6">
        <v>148</v>
      </c>
      <c r="D405" s="6">
        <v>350</v>
      </c>
      <c r="E405" s="6">
        <v>24</v>
      </c>
      <c r="F405" s="6">
        <v>32</v>
      </c>
      <c r="G405" s="6">
        <v>4</v>
      </c>
    </row>
    <row r="406" spans="1:7">
      <c r="A406" s="6" t="s">
        <v>484</v>
      </c>
      <c r="B406" s="6" t="s">
        <v>49</v>
      </c>
      <c r="C406" s="6">
        <v>173</v>
      </c>
      <c r="D406" s="6">
        <v>375</v>
      </c>
      <c r="E406" s="6">
        <v>23</v>
      </c>
      <c r="F406" s="6">
        <v>38</v>
      </c>
      <c r="G406" s="6">
        <v>7</v>
      </c>
    </row>
    <row r="407" spans="1:7">
      <c r="A407" s="6" t="s">
        <v>485</v>
      </c>
      <c r="B407" s="6" t="s">
        <v>483</v>
      </c>
      <c r="C407" s="6">
        <v>1048</v>
      </c>
      <c r="D407" s="6">
        <v>1470</v>
      </c>
      <c r="E407" s="6">
        <v>45</v>
      </c>
      <c r="F407" s="6">
        <v>232</v>
      </c>
      <c r="G407" s="6">
        <v>41</v>
      </c>
    </row>
    <row r="408" spans="1:7">
      <c r="A408" s="6" t="s">
        <v>485</v>
      </c>
      <c r="B408" s="6" t="s">
        <v>49</v>
      </c>
      <c r="C408" s="6">
        <v>131</v>
      </c>
      <c r="D408" s="6">
        <v>185</v>
      </c>
      <c r="E408" s="6">
        <v>6</v>
      </c>
      <c r="F408" s="6">
        <v>29</v>
      </c>
      <c r="G408" s="6">
        <v>5</v>
      </c>
    </row>
    <row r="409" spans="1:7">
      <c r="A409" s="6" t="s">
        <v>486</v>
      </c>
      <c r="B409" s="6" t="s">
        <v>49</v>
      </c>
      <c r="C409" s="6">
        <v>175</v>
      </c>
      <c r="D409" s="6">
        <v>225</v>
      </c>
      <c r="E409" s="6">
        <v>5</v>
      </c>
      <c r="F409" s="6">
        <v>38</v>
      </c>
      <c r="G409" s="6">
        <v>8</v>
      </c>
    </row>
    <row r="410" spans="1:7">
      <c r="A410" s="6" t="s">
        <v>487</v>
      </c>
      <c r="B410" s="6" t="s">
        <v>43</v>
      </c>
      <c r="C410" s="6">
        <v>15</v>
      </c>
      <c r="D410" s="6">
        <v>20</v>
      </c>
      <c r="E410" s="6">
        <v>1</v>
      </c>
      <c r="F410" s="6">
        <v>2</v>
      </c>
      <c r="G410" s="6">
        <v>0</v>
      </c>
    </row>
    <row r="411" spans="1:7">
      <c r="A411" s="6" t="s">
        <v>488</v>
      </c>
      <c r="B411" s="6" t="s">
        <v>91</v>
      </c>
      <c r="C411" s="6">
        <v>2</v>
      </c>
      <c r="D411" s="6">
        <v>10</v>
      </c>
      <c r="E411" s="6">
        <v>1</v>
      </c>
      <c r="F411" s="6">
        <v>1</v>
      </c>
      <c r="G411" s="6">
        <v>0</v>
      </c>
    </row>
    <row r="412" spans="1:7">
      <c r="A412" s="6" t="s">
        <v>489</v>
      </c>
      <c r="B412" s="6" t="s">
        <v>49</v>
      </c>
      <c r="C412" s="6">
        <v>75</v>
      </c>
      <c r="D412" s="6">
        <v>240</v>
      </c>
      <c r="E412" s="6">
        <v>19</v>
      </c>
      <c r="F412" s="6">
        <v>17</v>
      </c>
      <c r="G412" s="6">
        <v>1</v>
      </c>
    </row>
    <row r="413" spans="1:7">
      <c r="A413" s="6" t="s">
        <v>489</v>
      </c>
      <c r="B413" s="6" t="s">
        <v>43</v>
      </c>
      <c r="C413" s="6">
        <v>4</v>
      </c>
      <c r="D413" s="6">
        <v>15</v>
      </c>
      <c r="E413" s="6">
        <v>1</v>
      </c>
      <c r="F413" s="6">
        <v>1</v>
      </c>
      <c r="G413" s="6">
        <v>0</v>
      </c>
    </row>
    <row r="414" spans="1:7">
      <c r="A414" s="6" t="s">
        <v>490</v>
      </c>
      <c r="B414" s="6" t="s">
        <v>49</v>
      </c>
      <c r="C414" s="6">
        <v>235</v>
      </c>
      <c r="D414" s="6">
        <v>415</v>
      </c>
      <c r="E414" s="6">
        <v>39</v>
      </c>
      <c r="F414" s="6">
        <v>11</v>
      </c>
      <c r="G414" s="6">
        <v>8</v>
      </c>
    </row>
    <row r="415" spans="1:7">
      <c r="A415" s="6" t="s">
        <v>490</v>
      </c>
      <c r="B415" s="6" t="s">
        <v>43</v>
      </c>
      <c r="C415" s="6">
        <v>12</v>
      </c>
      <c r="D415" s="6">
        <v>20</v>
      </c>
      <c r="E415" s="6">
        <v>2</v>
      </c>
      <c r="F415" s="6">
        <v>1</v>
      </c>
      <c r="G415" s="6">
        <v>0</v>
      </c>
    </row>
    <row r="416" spans="1:7">
      <c r="A416" s="6" t="s">
        <v>491</v>
      </c>
      <c r="B416" s="6" t="s">
        <v>49</v>
      </c>
      <c r="C416" s="6">
        <v>70</v>
      </c>
      <c r="D416" s="6">
        <v>185</v>
      </c>
      <c r="E416" s="6">
        <v>16</v>
      </c>
      <c r="F416" s="6">
        <v>11</v>
      </c>
      <c r="G416" s="6">
        <v>1</v>
      </c>
    </row>
    <row r="417" spans="1:7">
      <c r="A417" s="6" t="s">
        <v>491</v>
      </c>
      <c r="B417" s="6" t="s">
        <v>43</v>
      </c>
      <c r="C417" s="6">
        <v>4</v>
      </c>
      <c r="D417" s="6">
        <v>10</v>
      </c>
      <c r="E417" s="6">
        <v>1</v>
      </c>
      <c r="F417" s="6">
        <v>1</v>
      </c>
      <c r="G417" s="6">
        <v>0</v>
      </c>
    </row>
    <row r="418" spans="1:7">
      <c r="A418" s="6" t="s">
        <v>492</v>
      </c>
      <c r="B418" s="6" t="s">
        <v>49</v>
      </c>
      <c r="C418" s="6">
        <v>80</v>
      </c>
      <c r="D418" s="6">
        <v>150</v>
      </c>
      <c r="E418" s="6">
        <v>10</v>
      </c>
      <c r="F418" s="6">
        <v>13</v>
      </c>
      <c r="G418" s="6">
        <v>3</v>
      </c>
    </row>
    <row r="419" spans="1:7">
      <c r="A419" s="6" t="s">
        <v>492</v>
      </c>
      <c r="B419" s="6" t="s">
        <v>43</v>
      </c>
      <c r="C419" s="6">
        <v>4</v>
      </c>
      <c r="D419" s="6">
        <v>10</v>
      </c>
      <c r="E419" s="6">
        <v>0</v>
      </c>
      <c r="F419" s="6">
        <v>1</v>
      </c>
      <c r="G419" s="6">
        <v>0</v>
      </c>
    </row>
    <row r="420" spans="1:7">
      <c r="A420" s="6" t="s">
        <v>493</v>
      </c>
      <c r="B420" s="6" t="s">
        <v>350</v>
      </c>
      <c r="C420" s="6">
        <v>454</v>
      </c>
      <c r="D420" s="6">
        <v>1255</v>
      </c>
      <c r="E420" s="6">
        <v>4</v>
      </c>
      <c r="F420" s="6">
        <v>256</v>
      </c>
      <c r="G420" s="6">
        <v>41</v>
      </c>
    </row>
    <row r="421" spans="1:7">
      <c r="A421" s="6" t="s">
        <v>493</v>
      </c>
      <c r="B421" s="6" t="s">
        <v>161</v>
      </c>
      <c r="C421" s="6">
        <v>30</v>
      </c>
      <c r="D421" s="6">
        <v>85</v>
      </c>
      <c r="E421" s="6">
        <v>0</v>
      </c>
      <c r="F421" s="6">
        <v>17</v>
      </c>
      <c r="G421" s="6">
        <v>3</v>
      </c>
    </row>
    <row r="422" spans="1:7">
      <c r="A422" s="6" t="s">
        <v>494</v>
      </c>
      <c r="B422" s="6" t="s">
        <v>43</v>
      </c>
      <c r="C422" s="6">
        <v>15</v>
      </c>
      <c r="D422" s="6">
        <v>5</v>
      </c>
      <c r="E422" s="6">
        <v>0</v>
      </c>
      <c r="F422" s="6">
        <v>2</v>
      </c>
      <c r="G422" s="6">
        <v>0</v>
      </c>
    </row>
    <row r="423" spans="1:7">
      <c r="A423" s="6" t="s">
        <v>495</v>
      </c>
      <c r="B423" s="6" t="s">
        <v>43</v>
      </c>
      <c r="C423" s="6">
        <v>15</v>
      </c>
      <c r="D423" s="6">
        <v>80</v>
      </c>
      <c r="E423" s="6">
        <v>9</v>
      </c>
      <c r="F423" s="6">
        <v>1</v>
      </c>
      <c r="G423" s="6">
        <v>0</v>
      </c>
    </row>
    <row r="424" spans="1:7">
      <c r="A424" s="6" t="s">
        <v>496</v>
      </c>
      <c r="B424" s="6" t="s">
        <v>43</v>
      </c>
      <c r="C424" s="6">
        <v>20</v>
      </c>
      <c r="D424" s="6">
        <v>55</v>
      </c>
      <c r="E424" s="6">
        <v>0</v>
      </c>
      <c r="F424" s="6">
        <v>14</v>
      </c>
      <c r="G424" s="6">
        <v>0</v>
      </c>
    </row>
    <row r="425" spans="1:7">
      <c r="A425" s="6" t="s">
        <v>496</v>
      </c>
      <c r="B425" s="6" t="s">
        <v>164</v>
      </c>
      <c r="C425" s="6">
        <v>14</v>
      </c>
      <c r="D425" s="6">
        <v>40</v>
      </c>
      <c r="E425" s="6">
        <v>0</v>
      </c>
      <c r="F425" s="6">
        <v>10</v>
      </c>
      <c r="G425" s="6">
        <v>0</v>
      </c>
    </row>
    <row r="426" spans="1:7">
      <c r="A426" s="6" t="s">
        <v>497</v>
      </c>
      <c r="B426" s="6" t="s">
        <v>43</v>
      </c>
      <c r="C426" s="6">
        <v>18</v>
      </c>
      <c r="D426" s="6">
        <v>50</v>
      </c>
      <c r="E426" s="6">
        <v>0</v>
      </c>
      <c r="F426" s="6">
        <v>13</v>
      </c>
      <c r="G426" s="6">
        <v>0</v>
      </c>
    </row>
    <row r="427" spans="1:7">
      <c r="A427" s="6" t="s">
        <v>497</v>
      </c>
      <c r="B427" s="6" t="s">
        <v>164</v>
      </c>
      <c r="C427" s="6">
        <v>14</v>
      </c>
      <c r="D427" s="6">
        <v>40</v>
      </c>
      <c r="E427" s="6">
        <v>0</v>
      </c>
      <c r="F427" s="6">
        <v>10</v>
      </c>
      <c r="G427" s="6">
        <v>0</v>
      </c>
    </row>
    <row r="428" spans="1:7">
      <c r="A428" s="6" t="s">
        <v>498</v>
      </c>
      <c r="B428" s="6" t="s">
        <v>46</v>
      </c>
      <c r="C428" s="6">
        <v>28.35</v>
      </c>
      <c r="D428" s="6">
        <v>105</v>
      </c>
      <c r="E428" s="6">
        <v>0</v>
      </c>
      <c r="F428" s="6">
        <v>26</v>
      </c>
      <c r="G428" s="6">
        <v>0</v>
      </c>
    </row>
    <row r="429" spans="1:7">
      <c r="A429" s="6" t="s">
        <v>499</v>
      </c>
      <c r="B429" s="6" t="s">
        <v>49</v>
      </c>
      <c r="C429" s="6">
        <v>150</v>
      </c>
      <c r="D429" s="6">
        <v>115</v>
      </c>
      <c r="E429" s="6">
        <v>0</v>
      </c>
      <c r="F429" s="6">
        <v>26</v>
      </c>
      <c r="G429" s="6">
        <v>3</v>
      </c>
    </row>
    <row r="430" spans="1:7">
      <c r="A430" s="6" t="s">
        <v>500</v>
      </c>
      <c r="B430" s="6" t="s">
        <v>49</v>
      </c>
      <c r="C430" s="6">
        <v>130</v>
      </c>
      <c r="D430" s="6">
        <v>40</v>
      </c>
      <c r="E430" s="6">
        <v>1</v>
      </c>
      <c r="F430" s="6">
        <v>7</v>
      </c>
      <c r="G430" s="6">
        <v>4</v>
      </c>
    </row>
    <row r="431" spans="1:7">
      <c r="A431" s="6" t="s">
        <v>501</v>
      </c>
      <c r="B431" s="6" t="s">
        <v>49</v>
      </c>
      <c r="C431" s="6">
        <v>130</v>
      </c>
      <c r="D431" s="6">
        <v>40</v>
      </c>
      <c r="E431" s="6">
        <v>1</v>
      </c>
      <c r="F431" s="6">
        <v>7</v>
      </c>
      <c r="G431" s="6">
        <v>2</v>
      </c>
    </row>
    <row r="432" spans="1:7">
      <c r="A432" s="6" t="s">
        <v>502</v>
      </c>
      <c r="B432" s="6" t="s">
        <v>503</v>
      </c>
      <c r="C432" s="6">
        <v>76</v>
      </c>
      <c r="D432" s="6">
        <v>45</v>
      </c>
      <c r="E432" s="6">
        <v>0</v>
      </c>
      <c r="F432" s="6">
        <v>11</v>
      </c>
      <c r="G432" s="6">
        <v>1</v>
      </c>
    </row>
    <row r="433" spans="1:7">
      <c r="A433" s="6" t="s">
        <v>504</v>
      </c>
      <c r="B433" s="6" t="s">
        <v>49</v>
      </c>
      <c r="C433" s="6">
        <v>165</v>
      </c>
      <c r="D433" s="6">
        <v>50</v>
      </c>
      <c r="E433" s="6">
        <v>0</v>
      </c>
      <c r="F433" s="6">
        <v>11</v>
      </c>
      <c r="G433" s="6">
        <v>3</v>
      </c>
    </row>
    <row r="434" spans="1:7">
      <c r="A434" s="6" t="s">
        <v>505</v>
      </c>
      <c r="B434" s="6" t="s">
        <v>115</v>
      </c>
      <c r="C434" s="6">
        <v>85</v>
      </c>
      <c r="D434" s="6">
        <v>315</v>
      </c>
      <c r="E434" s="6">
        <v>26</v>
      </c>
      <c r="F434" s="6">
        <v>0</v>
      </c>
      <c r="G434" s="6">
        <v>18</v>
      </c>
    </row>
    <row r="435" spans="1:7">
      <c r="A435" s="6" t="s">
        <v>506</v>
      </c>
      <c r="B435" s="6" t="s">
        <v>507</v>
      </c>
      <c r="C435" s="6">
        <v>57</v>
      </c>
      <c r="D435" s="6">
        <v>130</v>
      </c>
      <c r="E435" s="6">
        <v>7</v>
      </c>
      <c r="F435" s="6">
        <v>0</v>
      </c>
      <c r="G435" s="6">
        <v>15</v>
      </c>
    </row>
    <row r="436" spans="1:7">
      <c r="A436" s="6" t="s">
        <v>508</v>
      </c>
      <c r="B436" s="6" t="s">
        <v>267</v>
      </c>
      <c r="C436" s="6">
        <v>48</v>
      </c>
      <c r="D436" s="6">
        <v>135</v>
      </c>
      <c r="E436" s="6">
        <v>7</v>
      </c>
      <c r="F436" s="6">
        <v>0</v>
      </c>
      <c r="G436" s="6">
        <v>17</v>
      </c>
    </row>
    <row r="437" spans="1:7">
      <c r="A437" s="6" t="s">
        <v>509</v>
      </c>
      <c r="B437" s="6" t="s">
        <v>124</v>
      </c>
      <c r="C437" s="6">
        <v>63</v>
      </c>
      <c r="D437" s="6">
        <v>220</v>
      </c>
      <c r="E437" s="6">
        <v>15</v>
      </c>
      <c r="F437" s="6">
        <v>0</v>
      </c>
      <c r="G437" s="6">
        <v>20</v>
      </c>
    </row>
    <row r="438" spans="1:7">
      <c r="A438" s="6" t="s">
        <v>510</v>
      </c>
      <c r="B438" s="6" t="s">
        <v>511</v>
      </c>
      <c r="C438" s="6">
        <v>64</v>
      </c>
      <c r="D438" s="6">
        <v>140</v>
      </c>
      <c r="E438" s="6">
        <v>6</v>
      </c>
      <c r="F438" s="6">
        <v>0</v>
      </c>
      <c r="G438" s="6">
        <v>19</v>
      </c>
    </row>
    <row r="439" spans="1:7">
      <c r="A439" s="6" t="s">
        <v>512</v>
      </c>
      <c r="B439" s="6" t="s">
        <v>130</v>
      </c>
      <c r="C439" s="6">
        <v>80</v>
      </c>
      <c r="D439" s="6">
        <v>235</v>
      </c>
      <c r="E439" s="6">
        <v>16</v>
      </c>
      <c r="F439" s="6">
        <v>0</v>
      </c>
      <c r="G439" s="6">
        <v>22</v>
      </c>
    </row>
    <row r="440" spans="1:7">
      <c r="A440" s="6" t="s">
        <v>513</v>
      </c>
      <c r="B440" s="6" t="s">
        <v>120</v>
      </c>
      <c r="C440" s="6">
        <v>73</v>
      </c>
      <c r="D440" s="6">
        <v>140</v>
      </c>
      <c r="E440" s="6">
        <v>6</v>
      </c>
      <c r="F440" s="6">
        <v>0</v>
      </c>
      <c r="G440" s="6">
        <v>20</v>
      </c>
    </row>
    <row r="441" spans="1:7">
      <c r="A441" s="6" t="s">
        <v>514</v>
      </c>
      <c r="B441" s="6" t="s">
        <v>115</v>
      </c>
      <c r="C441" s="6">
        <v>85</v>
      </c>
      <c r="D441" s="6">
        <v>205</v>
      </c>
      <c r="E441" s="6">
        <v>13</v>
      </c>
      <c r="F441" s="6">
        <v>0</v>
      </c>
      <c r="G441" s="6">
        <v>22</v>
      </c>
    </row>
    <row r="442" spans="1:7">
      <c r="A442" s="6" t="s">
        <v>515</v>
      </c>
      <c r="B442" s="6" t="s">
        <v>49</v>
      </c>
      <c r="C442" s="6">
        <v>205</v>
      </c>
      <c r="D442" s="6">
        <v>1850</v>
      </c>
      <c r="E442" s="6">
        <v>205</v>
      </c>
      <c r="F442" s="6">
        <v>0</v>
      </c>
      <c r="G442" s="6">
        <v>0</v>
      </c>
    </row>
    <row r="443" spans="1:7">
      <c r="A443" s="6" t="s">
        <v>515</v>
      </c>
      <c r="B443" s="6" t="s">
        <v>43</v>
      </c>
      <c r="C443" s="6">
        <v>13</v>
      </c>
      <c r="D443" s="6">
        <v>115</v>
      </c>
      <c r="E443" s="6">
        <v>13</v>
      </c>
      <c r="F443" s="6">
        <v>0</v>
      </c>
      <c r="G443" s="6">
        <v>0</v>
      </c>
    </row>
    <row r="444" spans="1:7">
      <c r="A444" s="6" t="s">
        <v>516</v>
      </c>
      <c r="B444" s="6" t="s">
        <v>49</v>
      </c>
      <c r="C444" s="6">
        <v>244</v>
      </c>
      <c r="D444" s="6">
        <v>50</v>
      </c>
      <c r="E444" s="6">
        <v>1</v>
      </c>
      <c r="F444" s="6">
        <v>16</v>
      </c>
      <c r="G444" s="6">
        <v>1</v>
      </c>
    </row>
    <row r="445" spans="1:7">
      <c r="A445" s="6" t="s">
        <v>516</v>
      </c>
      <c r="B445" s="6" t="s">
        <v>43</v>
      </c>
      <c r="C445" s="6">
        <v>15</v>
      </c>
      <c r="D445" s="6">
        <v>5</v>
      </c>
      <c r="E445" s="6">
        <v>0</v>
      </c>
      <c r="F445" s="6">
        <v>1</v>
      </c>
      <c r="G445" s="6">
        <v>0</v>
      </c>
    </row>
    <row r="446" spans="1:7">
      <c r="A446" s="6" t="s">
        <v>517</v>
      </c>
      <c r="B446" s="6" t="s">
        <v>49</v>
      </c>
      <c r="C446" s="6">
        <v>244</v>
      </c>
      <c r="D446" s="6">
        <v>60</v>
      </c>
      <c r="E446" s="6">
        <v>0</v>
      </c>
      <c r="F446" s="6">
        <v>21</v>
      </c>
      <c r="G446" s="6">
        <v>1</v>
      </c>
    </row>
    <row r="447" spans="1:7">
      <c r="A447" s="6" t="s">
        <v>518</v>
      </c>
      <c r="B447" s="6" t="s">
        <v>301</v>
      </c>
      <c r="C447" s="6">
        <v>244</v>
      </c>
      <c r="D447" s="6">
        <v>55</v>
      </c>
      <c r="E447" s="6">
        <v>1</v>
      </c>
      <c r="F447" s="6">
        <v>16</v>
      </c>
      <c r="G447" s="6">
        <v>1</v>
      </c>
    </row>
    <row r="448" spans="1:7">
      <c r="A448" s="6" t="s">
        <v>519</v>
      </c>
      <c r="B448" s="6" t="s">
        <v>58</v>
      </c>
      <c r="C448" s="6">
        <v>840</v>
      </c>
      <c r="D448" s="6">
        <v>2140</v>
      </c>
      <c r="E448" s="6">
        <v>86</v>
      </c>
      <c r="F448" s="6">
        <v>317</v>
      </c>
      <c r="G448" s="6">
        <v>31</v>
      </c>
    </row>
    <row r="449" spans="1:7">
      <c r="A449" s="6" t="s">
        <v>519</v>
      </c>
      <c r="B449" s="6" t="s">
        <v>55</v>
      </c>
      <c r="C449" s="6">
        <v>140</v>
      </c>
      <c r="D449" s="6">
        <v>355</v>
      </c>
      <c r="E449" s="6">
        <v>14</v>
      </c>
      <c r="F449" s="6">
        <v>53</v>
      </c>
      <c r="G449" s="6">
        <v>5</v>
      </c>
    </row>
    <row r="450" spans="1:7">
      <c r="A450" s="6" t="s">
        <v>520</v>
      </c>
      <c r="B450" s="6" t="s">
        <v>301</v>
      </c>
      <c r="C450" s="6">
        <v>185</v>
      </c>
      <c r="D450" s="6">
        <v>80</v>
      </c>
      <c r="E450" s="6">
        <v>0</v>
      </c>
      <c r="F450" s="6">
        <v>21</v>
      </c>
      <c r="G450" s="6">
        <v>0</v>
      </c>
    </row>
    <row r="451" spans="1:7">
      <c r="A451" s="6" t="s">
        <v>521</v>
      </c>
      <c r="B451" s="6" t="s">
        <v>301</v>
      </c>
      <c r="C451" s="6">
        <v>219</v>
      </c>
      <c r="D451" s="6">
        <v>425</v>
      </c>
      <c r="E451" s="6">
        <v>0</v>
      </c>
      <c r="F451" s="6">
        <v>112</v>
      </c>
      <c r="G451" s="6">
        <v>0</v>
      </c>
    </row>
    <row r="452" spans="1:7">
      <c r="A452" s="6" t="s">
        <v>522</v>
      </c>
      <c r="B452" s="6" t="s">
        <v>136</v>
      </c>
      <c r="C452" s="6">
        <v>372</v>
      </c>
      <c r="D452" s="6">
        <v>155</v>
      </c>
      <c r="E452" s="6">
        <v>0</v>
      </c>
      <c r="F452" s="6">
        <v>39</v>
      </c>
      <c r="G452" s="6">
        <v>0</v>
      </c>
    </row>
    <row r="453" spans="1:7">
      <c r="A453" s="6" t="s">
        <v>523</v>
      </c>
      <c r="B453" s="6" t="s">
        <v>524</v>
      </c>
      <c r="C453" s="6">
        <v>58</v>
      </c>
      <c r="D453" s="6">
        <v>15</v>
      </c>
      <c r="E453" s="6">
        <v>0</v>
      </c>
      <c r="F453" s="6">
        <v>5</v>
      </c>
      <c r="G453" s="6">
        <v>1</v>
      </c>
    </row>
    <row r="454" spans="1:7">
      <c r="A454" s="6" t="s">
        <v>525</v>
      </c>
      <c r="B454" s="6" t="s">
        <v>49</v>
      </c>
      <c r="C454" s="6">
        <v>200</v>
      </c>
      <c r="D454" s="6">
        <v>215</v>
      </c>
      <c r="E454" s="6">
        <v>1</v>
      </c>
      <c r="F454" s="6">
        <v>38</v>
      </c>
      <c r="G454" s="6">
        <v>16</v>
      </c>
    </row>
    <row r="455" spans="1:7">
      <c r="A455" s="6" t="s">
        <v>526</v>
      </c>
      <c r="B455" s="6" t="s">
        <v>527</v>
      </c>
      <c r="C455" s="6">
        <v>163</v>
      </c>
      <c r="D455" s="6">
        <v>20</v>
      </c>
      <c r="E455" s="6">
        <v>0</v>
      </c>
      <c r="F455" s="6">
        <v>4</v>
      </c>
      <c r="G455" s="6">
        <v>2</v>
      </c>
    </row>
    <row r="456" spans="1:7">
      <c r="A456" s="6" t="s">
        <v>528</v>
      </c>
      <c r="B456" s="6" t="s">
        <v>529</v>
      </c>
      <c r="C456" s="6">
        <v>15</v>
      </c>
      <c r="D456" s="6">
        <v>0</v>
      </c>
      <c r="E456" s="6">
        <v>0</v>
      </c>
      <c r="F456" s="6">
        <v>0</v>
      </c>
      <c r="G456" s="6">
        <v>0</v>
      </c>
    </row>
    <row r="457" spans="1:7">
      <c r="A457" s="6" t="s">
        <v>530</v>
      </c>
      <c r="B457" s="6" t="s">
        <v>527</v>
      </c>
      <c r="C457" s="6">
        <v>539</v>
      </c>
      <c r="D457" s="6">
        <v>70</v>
      </c>
      <c r="E457" s="6">
        <v>1</v>
      </c>
      <c r="F457" s="6">
        <v>11</v>
      </c>
      <c r="G457" s="6">
        <v>5</v>
      </c>
    </row>
    <row r="458" spans="1:7">
      <c r="A458" s="6" t="s">
        <v>531</v>
      </c>
      <c r="B458" s="6" t="s">
        <v>49</v>
      </c>
      <c r="C458" s="6">
        <v>55</v>
      </c>
      <c r="D458" s="6">
        <v>5</v>
      </c>
      <c r="E458" s="6">
        <v>0</v>
      </c>
      <c r="F458" s="6">
        <v>1</v>
      </c>
      <c r="G458" s="6">
        <v>1</v>
      </c>
    </row>
    <row r="459" spans="1:7">
      <c r="A459" s="6" t="s">
        <v>532</v>
      </c>
      <c r="B459" s="6" t="s">
        <v>200</v>
      </c>
      <c r="C459" s="6">
        <v>135</v>
      </c>
      <c r="D459" s="6">
        <v>20</v>
      </c>
      <c r="E459" s="6">
        <v>0</v>
      </c>
      <c r="F459" s="6">
        <v>3</v>
      </c>
      <c r="G459" s="6">
        <v>1</v>
      </c>
    </row>
    <row r="460" spans="1:7">
      <c r="A460" s="6" t="s">
        <v>533</v>
      </c>
      <c r="B460" s="6" t="s">
        <v>49</v>
      </c>
      <c r="C460" s="6">
        <v>56</v>
      </c>
      <c r="D460" s="6">
        <v>10</v>
      </c>
      <c r="E460" s="6">
        <v>0</v>
      </c>
      <c r="F460" s="6">
        <v>2</v>
      </c>
      <c r="G460" s="6">
        <v>1</v>
      </c>
    </row>
    <row r="461" spans="1:7">
      <c r="A461" s="6" t="s">
        <v>534</v>
      </c>
      <c r="B461" s="6" t="s">
        <v>49</v>
      </c>
      <c r="C461" s="6">
        <v>240</v>
      </c>
      <c r="D461" s="6">
        <v>470</v>
      </c>
      <c r="E461" s="6">
        <v>46</v>
      </c>
      <c r="F461" s="6">
        <v>9</v>
      </c>
      <c r="G461" s="6">
        <v>6</v>
      </c>
    </row>
    <row r="462" spans="1:7">
      <c r="A462" s="6" t="s">
        <v>534</v>
      </c>
      <c r="B462" s="6" t="s">
        <v>43</v>
      </c>
      <c r="C462" s="6">
        <v>15</v>
      </c>
      <c r="D462" s="6">
        <v>30</v>
      </c>
      <c r="E462" s="6">
        <v>3</v>
      </c>
      <c r="F462" s="6">
        <v>1</v>
      </c>
      <c r="G462" s="6">
        <v>0</v>
      </c>
    </row>
    <row r="463" spans="1:7">
      <c r="A463" s="6" t="s">
        <v>535</v>
      </c>
      <c r="B463" s="6" t="s">
        <v>49</v>
      </c>
      <c r="C463" s="6">
        <v>190</v>
      </c>
      <c r="D463" s="6">
        <v>260</v>
      </c>
      <c r="E463" s="6">
        <v>1</v>
      </c>
      <c r="F463" s="6">
        <v>49</v>
      </c>
      <c r="G463" s="6">
        <v>16</v>
      </c>
    </row>
    <row r="464" spans="1:7">
      <c r="A464" s="6" t="s">
        <v>536</v>
      </c>
      <c r="B464" s="6" t="s">
        <v>49</v>
      </c>
      <c r="C464" s="6">
        <v>180</v>
      </c>
      <c r="D464" s="6">
        <v>190</v>
      </c>
      <c r="E464" s="6">
        <v>1</v>
      </c>
      <c r="F464" s="6">
        <v>35</v>
      </c>
      <c r="G464" s="6">
        <v>12</v>
      </c>
    </row>
    <row r="465" spans="1:7">
      <c r="A465" s="6" t="s">
        <v>537</v>
      </c>
      <c r="B465" s="6" t="s">
        <v>49</v>
      </c>
      <c r="C465" s="6">
        <v>170</v>
      </c>
      <c r="D465" s="6">
        <v>170</v>
      </c>
      <c r="E465" s="6">
        <v>1</v>
      </c>
      <c r="F465" s="6">
        <v>32</v>
      </c>
      <c r="G465" s="6">
        <v>10</v>
      </c>
    </row>
    <row r="466" spans="1:7">
      <c r="A466" s="6" t="s">
        <v>538</v>
      </c>
      <c r="B466" s="6" t="s">
        <v>49</v>
      </c>
      <c r="C466" s="6">
        <v>246</v>
      </c>
      <c r="D466" s="6">
        <v>65</v>
      </c>
      <c r="E466" s="6">
        <v>0</v>
      </c>
      <c r="F466" s="6">
        <v>22</v>
      </c>
      <c r="G466" s="6">
        <v>1</v>
      </c>
    </row>
    <row r="467" spans="1:7">
      <c r="A467" s="6" t="s">
        <v>539</v>
      </c>
      <c r="B467" s="6" t="s">
        <v>49</v>
      </c>
      <c r="C467" s="6">
        <v>246</v>
      </c>
      <c r="D467" s="6">
        <v>50</v>
      </c>
      <c r="E467" s="6">
        <v>1</v>
      </c>
      <c r="F467" s="6">
        <v>16</v>
      </c>
      <c r="G467" s="6">
        <v>1</v>
      </c>
    </row>
    <row r="468" spans="1:7">
      <c r="A468" s="6" t="s">
        <v>540</v>
      </c>
      <c r="B468" s="6" t="s">
        <v>301</v>
      </c>
      <c r="C468" s="6">
        <v>185</v>
      </c>
      <c r="D468" s="6">
        <v>75</v>
      </c>
      <c r="E468" s="6">
        <v>0</v>
      </c>
      <c r="F468" s="6">
        <v>20</v>
      </c>
      <c r="G468" s="6">
        <v>0</v>
      </c>
    </row>
    <row r="469" spans="1:7">
      <c r="A469" s="6" t="s">
        <v>541</v>
      </c>
      <c r="B469" s="6" t="s">
        <v>301</v>
      </c>
      <c r="C469" s="6">
        <v>218</v>
      </c>
      <c r="D469" s="6">
        <v>410</v>
      </c>
      <c r="E469" s="6">
        <v>0</v>
      </c>
      <c r="F469" s="6">
        <v>108</v>
      </c>
      <c r="G469" s="6">
        <v>0</v>
      </c>
    </row>
    <row r="470" spans="1:7">
      <c r="A470" s="6" t="s">
        <v>542</v>
      </c>
      <c r="B470" s="6" t="s">
        <v>46</v>
      </c>
      <c r="C470" s="6">
        <v>28.35</v>
      </c>
      <c r="D470" s="6">
        <v>110</v>
      </c>
      <c r="E470" s="6">
        <v>1</v>
      </c>
      <c r="F470" s="6">
        <v>23</v>
      </c>
      <c r="G470" s="6">
        <v>3</v>
      </c>
    </row>
    <row r="471" spans="1:7">
      <c r="A471" s="6" t="s">
        <v>543</v>
      </c>
      <c r="B471" s="6" t="s">
        <v>49</v>
      </c>
      <c r="C471" s="6">
        <v>134</v>
      </c>
      <c r="D471" s="6">
        <v>960</v>
      </c>
      <c r="E471" s="6">
        <v>103</v>
      </c>
      <c r="F471" s="6">
        <v>17</v>
      </c>
      <c r="G471" s="6">
        <v>10</v>
      </c>
    </row>
    <row r="472" spans="1:7">
      <c r="A472" s="6" t="s">
        <v>543</v>
      </c>
      <c r="B472" s="6" t="s">
        <v>46</v>
      </c>
      <c r="C472" s="6">
        <v>28.35</v>
      </c>
      <c r="D472" s="6">
        <v>205</v>
      </c>
      <c r="E472" s="6">
        <v>22</v>
      </c>
      <c r="F472" s="6">
        <v>4</v>
      </c>
      <c r="G472" s="6">
        <v>2</v>
      </c>
    </row>
    <row r="473" spans="1:7">
      <c r="A473" s="6" t="s">
        <v>544</v>
      </c>
      <c r="B473" s="6" t="s">
        <v>49</v>
      </c>
      <c r="C473" s="6">
        <v>134</v>
      </c>
      <c r="D473" s="6">
        <v>960</v>
      </c>
      <c r="E473" s="6">
        <v>103</v>
      </c>
      <c r="F473" s="6">
        <v>17</v>
      </c>
      <c r="G473" s="6">
        <v>10</v>
      </c>
    </row>
    <row r="474" spans="1:7">
      <c r="A474" s="6" t="s">
        <v>544</v>
      </c>
      <c r="B474" s="6" t="s">
        <v>46</v>
      </c>
      <c r="C474" s="6">
        <v>28.35</v>
      </c>
      <c r="D474" s="6">
        <v>205</v>
      </c>
      <c r="E474" s="6">
        <v>22</v>
      </c>
      <c r="F474" s="6">
        <v>4</v>
      </c>
      <c r="G474" s="6">
        <v>2</v>
      </c>
    </row>
    <row r="475" spans="1:7">
      <c r="A475" s="6" t="s">
        <v>545</v>
      </c>
      <c r="B475" s="6" t="s">
        <v>49</v>
      </c>
      <c r="C475" s="6">
        <v>240</v>
      </c>
      <c r="D475" s="6">
        <v>230</v>
      </c>
      <c r="E475" s="6">
        <v>10</v>
      </c>
      <c r="F475" s="6">
        <v>26</v>
      </c>
      <c r="G475" s="6">
        <v>9</v>
      </c>
    </row>
    <row r="476" spans="1:7">
      <c r="A476" s="6" t="s">
        <v>546</v>
      </c>
      <c r="B476" s="6" t="s">
        <v>49</v>
      </c>
      <c r="C476" s="6">
        <v>200</v>
      </c>
      <c r="D476" s="6">
        <v>430</v>
      </c>
      <c r="E476" s="6">
        <v>22</v>
      </c>
      <c r="F476" s="6">
        <v>40</v>
      </c>
      <c r="G476" s="6">
        <v>17</v>
      </c>
    </row>
    <row r="477" spans="1:7">
      <c r="A477" s="6" t="s">
        <v>547</v>
      </c>
      <c r="B477" s="6" t="s">
        <v>49</v>
      </c>
      <c r="C477" s="6">
        <v>130</v>
      </c>
      <c r="D477" s="6">
        <v>190</v>
      </c>
      <c r="E477" s="6">
        <v>1</v>
      </c>
      <c r="F477" s="6">
        <v>39</v>
      </c>
      <c r="G477" s="6">
        <v>7</v>
      </c>
    </row>
    <row r="478" spans="1:7">
      <c r="A478" s="6" t="s">
        <v>548</v>
      </c>
      <c r="B478" s="6" t="s">
        <v>49</v>
      </c>
      <c r="C478" s="6">
        <v>140</v>
      </c>
      <c r="D478" s="6">
        <v>155</v>
      </c>
      <c r="E478" s="6">
        <v>1</v>
      </c>
      <c r="F478" s="6">
        <v>32</v>
      </c>
      <c r="G478" s="6">
        <v>5</v>
      </c>
    </row>
    <row r="479" spans="1:7">
      <c r="A479" s="6" t="s">
        <v>549</v>
      </c>
      <c r="B479" s="6" t="s">
        <v>49</v>
      </c>
      <c r="C479" s="6">
        <v>105</v>
      </c>
      <c r="D479" s="6">
        <v>115</v>
      </c>
      <c r="E479" s="6">
        <v>0</v>
      </c>
      <c r="F479" s="6">
        <v>24</v>
      </c>
      <c r="G479" s="6">
        <v>4</v>
      </c>
    </row>
    <row r="480" spans="1:7">
      <c r="A480" s="6" t="s">
        <v>550</v>
      </c>
      <c r="B480" s="6" t="s">
        <v>294</v>
      </c>
      <c r="C480" s="6">
        <v>21</v>
      </c>
      <c r="D480" s="6">
        <v>85</v>
      </c>
      <c r="E480" s="6">
        <v>1</v>
      </c>
      <c r="F480" s="6">
        <v>18</v>
      </c>
      <c r="G480" s="6">
        <v>1</v>
      </c>
    </row>
    <row r="481" spans="1:7">
      <c r="A481" s="6" t="s">
        <v>551</v>
      </c>
      <c r="B481" s="6" t="s">
        <v>292</v>
      </c>
      <c r="C481" s="6">
        <v>265</v>
      </c>
      <c r="D481" s="6">
        <v>235</v>
      </c>
      <c r="E481" s="6">
        <v>9</v>
      </c>
      <c r="F481" s="6">
        <v>29</v>
      </c>
      <c r="G481" s="6">
        <v>9</v>
      </c>
    </row>
    <row r="482" spans="1:7">
      <c r="A482" s="6" t="s">
        <v>552</v>
      </c>
      <c r="B482" s="6" t="s">
        <v>294</v>
      </c>
      <c r="C482" s="6">
        <v>21</v>
      </c>
      <c r="D482" s="6">
        <v>85</v>
      </c>
      <c r="E482" s="6">
        <v>2</v>
      </c>
      <c r="F482" s="6">
        <v>15</v>
      </c>
      <c r="G482" s="6">
        <v>3</v>
      </c>
    </row>
    <row r="483" spans="1:7">
      <c r="A483" s="6" t="s">
        <v>553</v>
      </c>
      <c r="B483" s="6" t="s">
        <v>292</v>
      </c>
      <c r="C483" s="6">
        <v>265</v>
      </c>
      <c r="D483" s="6">
        <v>235</v>
      </c>
      <c r="E483" s="6">
        <v>10</v>
      </c>
      <c r="F483" s="6">
        <v>27</v>
      </c>
      <c r="G483" s="6">
        <v>11</v>
      </c>
    </row>
    <row r="484" spans="1:7">
      <c r="A484" s="6" t="s">
        <v>554</v>
      </c>
      <c r="B484" s="6" t="s">
        <v>49</v>
      </c>
      <c r="C484" s="6">
        <v>240</v>
      </c>
      <c r="D484" s="6">
        <v>120</v>
      </c>
      <c r="E484" s="6">
        <v>0</v>
      </c>
      <c r="F484" s="6">
        <v>26</v>
      </c>
      <c r="G484" s="6">
        <v>4</v>
      </c>
    </row>
    <row r="485" spans="1:7">
      <c r="A485" s="6" t="s">
        <v>555</v>
      </c>
      <c r="B485" s="6" t="s">
        <v>49</v>
      </c>
      <c r="C485" s="6">
        <v>240</v>
      </c>
      <c r="D485" s="6">
        <v>120</v>
      </c>
      <c r="E485" s="6">
        <v>0</v>
      </c>
      <c r="F485" s="6">
        <v>26</v>
      </c>
      <c r="G485" s="6">
        <v>4</v>
      </c>
    </row>
    <row r="486" spans="1:7">
      <c r="A486" s="6" t="s">
        <v>556</v>
      </c>
      <c r="B486" s="6" t="s">
        <v>557</v>
      </c>
      <c r="C486" s="6">
        <v>207</v>
      </c>
      <c r="D486" s="6">
        <v>135</v>
      </c>
      <c r="E486" s="6">
        <v>1</v>
      </c>
      <c r="F486" s="6">
        <v>35</v>
      </c>
      <c r="G486" s="6">
        <v>1</v>
      </c>
    </row>
    <row r="487" spans="1:7">
      <c r="A487" s="6" t="s">
        <v>558</v>
      </c>
      <c r="B487" s="6" t="s">
        <v>559</v>
      </c>
      <c r="C487" s="6">
        <v>227</v>
      </c>
      <c r="D487" s="6">
        <v>785</v>
      </c>
      <c r="E487" s="6">
        <v>88</v>
      </c>
      <c r="F487" s="6">
        <v>1</v>
      </c>
      <c r="G487" s="6">
        <v>1</v>
      </c>
    </row>
    <row r="488" spans="1:7">
      <c r="A488" s="6" t="s">
        <v>558</v>
      </c>
      <c r="B488" s="6" t="s">
        <v>43</v>
      </c>
      <c r="C488" s="6">
        <v>14</v>
      </c>
      <c r="D488" s="6">
        <v>50</v>
      </c>
      <c r="E488" s="6">
        <v>5</v>
      </c>
      <c r="F488" s="6">
        <v>0</v>
      </c>
      <c r="G488" s="6">
        <v>0</v>
      </c>
    </row>
    <row r="489" spans="1:7">
      <c r="A489" s="6" t="s">
        <v>560</v>
      </c>
      <c r="B489" s="6" t="s">
        <v>187</v>
      </c>
      <c r="C489" s="6">
        <v>113</v>
      </c>
      <c r="D489" s="6">
        <v>810</v>
      </c>
      <c r="E489" s="6">
        <v>91</v>
      </c>
      <c r="F489" s="6">
        <v>1</v>
      </c>
      <c r="G489" s="6">
        <v>1</v>
      </c>
    </row>
    <row r="490" spans="1:7">
      <c r="A490" s="6" t="s">
        <v>560</v>
      </c>
      <c r="B490" s="6" t="s">
        <v>43</v>
      </c>
      <c r="C490" s="6">
        <v>14</v>
      </c>
      <c r="D490" s="6">
        <v>100</v>
      </c>
      <c r="E490" s="6">
        <v>11</v>
      </c>
      <c r="F490" s="6">
        <v>0</v>
      </c>
      <c r="G490" s="6">
        <v>0</v>
      </c>
    </row>
    <row r="491" spans="1:7">
      <c r="A491" s="6" t="s">
        <v>560</v>
      </c>
      <c r="B491" s="6" t="s">
        <v>188</v>
      </c>
      <c r="C491" s="6">
        <v>5</v>
      </c>
      <c r="D491" s="6">
        <v>35</v>
      </c>
      <c r="E491" s="6">
        <v>4</v>
      </c>
      <c r="F491" s="6">
        <v>0</v>
      </c>
      <c r="G491" s="6">
        <v>0</v>
      </c>
    </row>
    <row r="492" spans="1:7">
      <c r="A492" s="6" t="s">
        <v>561</v>
      </c>
      <c r="B492" s="6" t="s">
        <v>559</v>
      </c>
      <c r="C492" s="6">
        <v>227</v>
      </c>
      <c r="D492" s="6">
        <v>1625</v>
      </c>
      <c r="E492" s="6">
        <v>183</v>
      </c>
      <c r="F492" s="6">
        <v>1</v>
      </c>
      <c r="G492" s="6">
        <v>2</v>
      </c>
    </row>
    <row r="493" spans="1:7">
      <c r="A493" s="6" t="s">
        <v>561</v>
      </c>
      <c r="B493" s="6" t="s">
        <v>43</v>
      </c>
      <c r="C493" s="6">
        <v>14</v>
      </c>
      <c r="D493" s="6">
        <v>100</v>
      </c>
      <c r="E493" s="6">
        <v>11</v>
      </c>
      <c r="F493" s="6">
        <v>0</v>
      </c>
      <c r="G493" s="6">
        <v>0</v>
      </c>
    </row>
    <row r="494" spans="1:7">
      <c r="A494" s="6" t="s">
        <v>562</v>
      </c>
      <c r="B494" s="6" t="s">
        <v>187</v>
      </c>
      <c r="C494" s="6">
        <v>113</v>
      </c>
      <c r="D494" s="6">
        <v>610</v>
      </c>
      <c r="E494" s="6">
        <v>69</v>
      </c>
      <c r="F494" s="6">
        <v>0</v>
      </c>
      <c r="G494" s="6">
        <v>1</v>
      </c>
    </row>
    <row r="495" spans="1:7">
      <c r="A495" s="6" t="s">
        <v>562</v>
      </c>
      <c r="B495" s="6" t="s">
        <v>43</v>
      </c>
      <c r="C495" s="6">
        <v>14</v>
      </c>
      <c r="D495" s="6">
        <v>75</v>
      </c>
      <c r="E495" s="6">
        <v>9</v>
      </c>
      <c r="F495" s="6">
        <v>0</v>
      </c>
      <c r="G495" s="6">
        <v>0</v>
      </c>
    </row>
    <row r="496" spans="1:7">
      <c r="A496" s="6" t="s">
        <v>562</v>
      </c>
      <c r="B496" s="6" t="s">
        <v>188</v>
      </c>
      <c r="C496" s="6">
        <v>5</v>
      </c>
      <c r="D496" s="6">
        <v>25</v>
      </c>
      <c r="E496" s="6">
        <v>3</v>
      </c>
      <c r="F496" s="6">
        <v>0</v>
      </c>
      <c r="G496" s="6">
        <v>0</v>
      </c>
    </row>
    <row r="497" spans="1:7">
      <c r="A497" s="6" t="s">
        <v>563</v>
      </c>
      <c r="B497" s="6" t="s">
        <v>559</v>
      </c>
      <c r="C497" s="6">
        <v>227</v>
      </c>
      <c r="D497" s="6">
        <v>1225</v>
      </c>
      <c r="E497" s="6">
        <v>138</v>
      </c>
      <c r="F497" s="6">
        <v>0</v>
      </c>
      <c r="G497" s="6">
        <v>1</v>
      </c>
    </row>
    <row r="498" spans="1:7">
      <c r="A498" s="6" t="s">
        <v>563</v>
      </c>
      <c r="B498" s="6" t="s">
        <v>43</v>
      </c>
      <c r="C498" s="6">
        <v>14</v>
      </c>
      <c r="D498" s="6">
        <v>75</v>
      </c>
      <c r="E498" s="6">
        <v>9</v>
      </c>
      <c r="F498" s="6">
        <v>0</v>
      </c>
      <c r="G498" s="6">
        <v>0</v>
      </c>
    </row>
    <row r="499" spans="1:7">
      <c r="A499" s="6" t="s">
        <v>564</v>
      </c>
      <c r="B499" s="6" t="s">
        <v>46</v>
      </c>
      <c r="C499" s="6">
        <v>28.35</v>
      </c>
      <c r="D499" s="6">
        <v>90</v>
      </c>
      <c r="E499" s="6">
        <v>0</v>
      </c>
      <c r="F499" s="6">
        <v>23</v>
      </c>
      <c r="G499" s="6">
        <v>1</v>
      </c>
    </row>
    <row r="500" spans="1:7">
      <c r="A500" s="6" t="s">
        <v>565</v>
      </c>
      <c r="B500" s="6" t="s">
        <v>43</v>
      </c>
      <c r="C500" s="6">
        <v>15</v>
      </c>
      <c r="D500" s="6">
        <v>60</v>
      </c>
      <c r="E500" s="6">
        <v>5</v>
      </c>
      <c r="F500" s="6">
        <v>4</v>
      </c>
      <c r="G500" s="6">
        <v>0</v>
      </c>
    </row>
    <row r="501" spans="1:7">
      <c r="A501" s="6" t="s">
        <v>566</v>
      </c>
      <c r="B501" s="6" t="s">
        <v>43</v>
      </c>
      <c r="C501" s="6">
        <v>15</v>
      </c>
      <c r="D501" s="6">
        <v>35</v>
      </c>
      <c r="E501" s="6">
        <v>3</v>
      </c>
      <c r="F501" s="6">
        <v>2</v>
      </c>
      <c r="G501" s="6">
        <v>0</v>
      </c>
    </row>
    <row r="502" spans="1:7">
      <c r="A502" s="6" t="s">
        <v>567</v>
      </c>
      <c r="B502" s="6" t="s">
        <v>43</v>
      </c>
      <c r="C502" s="6">
        <v>14</v>
      </c>
      <c r="D502" s="6">
        <v>100</v>
      </c>
      <c r="E502" s="6">
        <v>11</v>
      </c>
      <c r="F502" s="6">
        <v>0</v>
      </c>
      <c r="G502" s="6">
        <v>0</v>
      </c>
    </row>
    <row r="503" spans="1:7">
      <c r="A503" s="6" t="s">
        <v>568</v>
      </c>
      <c r="B503" s="6" t="s">
        <v>55</v>
      </c>
      <c r="C503" s="6">
        <v>5</v>
      </c>
      <c r="D503" s="6">
        <v>20</v>
      </c>
      <c r="E503" s="6">
        <v>0</v>
      </c>
      <c r="F503" s="6">
        <v>4</v>
      </c>
      <c r="G503" s="6">
        <v>1</v>
      </c>
    </row>
    <row r="504" spans="1:7">
      <c r="A504" s="6" t="s">
        <v>569</v>
      </c>
      <c r="B504" s="6" t="s">
        <v>46</v>
      </c>
      <c r="C504" s="6">
        <v>28.35</v>
      </c>
      <c r="D504" s="6">
        <v>145</v>
      </c>
      <c r="E504" s="6">
        <v>9</v>
      </c>
      <c r="F504" s="6">
        <v>16</v>
      </c>
      <c r="G504" s="6">
        <v>2</v>
      </c>
    </row>
    <row r="505" spans="1:7">
      <c r="A505" s="6" t="s">
        <v>570</v>
      </c>
      <c r="B505" s="6" t="s">
        <v>46</v>
      </c>
      <c r="C505" s="6">
        <v>28.35</v>
      </c>
      <c r="D505" s="6">
        <v>150</v>
      </c>
      <c r="E505" s="6">
        <v>10</v>
      </c>
      <c r="F505" s="6">
        <v>15</v>
      </c>
      <c r="G505" s="6">
        <v>3</v>
      </c>
    </row>
    <row r="506" spans="1:7">
      <c r="A506" s="6" t="s">
        <v>571</v>
      </c>
      <c r="B506" s="6" t="s">
        <v>46</v>
      </c>
      <c r="C506" s="6">
        <v>28.35</v>
      </c>
      <c r="D506" s="6">
        <v>155</v>
      </c>
      <c r="E506" s="6">
        <v>11</v>
      </c>
      <c r="F506" s="6">
        <v>13</v>
      </c>
      <c r="G506" s="6">
        <v>4</v>
      </c>
    </row>
    <row r="507" spans="1:7">
      <c r="A507" s="6" t="s">
        <v>572</v>
      </c>
      <c r="B507" s="6" t="s">
        <v>46</v>
      </c>
      <c r="C507" s="6">
        <v>28.35</v>
      </c>
      <c r="D507" s="6">
        <v>140</v>
      </c>
      <c r="E507" s="6">
        <v>7</v>
      </c>
      <c r="F507" s="6">
        <v>18</v>
      </c>
      <c r="G507" s="6">
        <v>2</v>
      </c>
    </row>
    <row r="508" spans="1:7">
      <c r="A508" s="6" t="s">
        <v>573</v>
      </c>
      <c r="B508" s="6" t="s">
        <v>49</v>
      </c>
      <c r="C508" s="6">
        <v>245</v>
      </c>
      <c r="D508" s="6">
        <v>105</v>
      </c>
      <c r="E508" s="6">
        <v>2</v>
      </c>
      <c r="F508" s="6">
        <v>12</v>
      </c>
      <c r="G508" s="6">
        <v>9</v>
      </c>
    </row>
    <row r="509" spans="1:7">
      <c r="A509" s="6" t="s">
        <v>574</v>
      </c>
      <c r="B509" s="6" t="s">
        <v>49</v>
      </c>
      <c r="C509" s="6">
        <v>244</v>
      </c>
      <c r="D509" s="6">
        <v>100</v>
      </c>
      <c r="E509" s="6">
        <v>3</v>
      </c>
      <c r="F509" s="6">
        <v>12</v>
      </c>
      <c r="G509" s="6">
        <v>8</v>
      </c>
    </row>
    <row r="510" spans="1:7">
      <c r="A510" s="6" t="s">
        <v>575</v>
      </c>
      <c r="B510" s="6" t="s">
        <v>49</v>
      </c>
      <c r="C510" s="6">
        <v>245</v>
      </c>
      <c r="D510" s="6">
        <v>125</v>
      </c>
      <c r="E510" s="6">
        <v>5</v>
      </c>
      <c r="F510" s="6">
        <v>12</v>
      </c>
      <c r="G510" s="6">
        <v>9</v>
      </c>
    </row>
    <row r="511" spans="1:7">
      <c r="A511" s="6" t="s">
        <v>576</v>
      </c>
      <c r="B511" s="6" t="s">
        <v>49</v>
      </c>
      <c r="C511" s="6">
        <v>244</v>
      </c>
      <c r="D511" s="6">
        <v>120</v>
      </c>
      <c r="E511" s="6">
        <v>5</v>
      </c>
      <c r="F511" s="6">
        <v>12</v>
      </c>
      <c r="G511" s="6">
        <v>8</v>
      </c>
    </row>
    <row r="512" spans="1:7">
      <c r="A512" s="6" t="s">
        <v>577</v>
      </c>
      <c r="B512" s="6" t="s">
        <v>49</v>
      </c>
      <c r="C512" s="6">
        <v>245</v>
      </c>
      <c r="D512" s="6">
        <v>90</v>
      </c>
      <c r="E512" s="6">
        <v>1</v>
      </c>
      <c r="F512" s="6">
        <v>12</v>
      </c>
      <c r="G512" s="6">
        <v>9</v>
      </c>
    </row>
    <row r="513" spans="1:7">
      <c r="A513" s="6" t="s">
        <v>578</v>
      </c>
      <c r="B513" s="6" t="s">
        <v>49</v>
      </c>
      <c r="C513" s="6">
        <v>245</v>
      </c>
      <c r="D513" s="6">
        <v>85</v>
      </c>
      <c r="E513" s="6">
        <v>0</v>
      </c>
      <c r="F513" s="6">
        <v>12</v>
      </c>
      <c r="G513" s="6">
        <v>8</v>
      </c>
    </row>
    <row r="514" spans="1:7">
      <c r="A514" s="6" t="s">
        <v>579</v>
      </c>
      <c r="B514" s="6" t="s">
        <v>49</v>
      </c>
      <c r="C514" s="6">
        <v>244</v>
      </c>
      <c r="D514" s="6">
        <v>150</v>
      </c>
      <c r="E514" s="6">
        <v>8</v>
      </c>
      <c r="F514" s="6">
        <v>11</v>
      </c>
      <c r="G514" s="6">
        <v>8</v>
      </c>
    </row>
    <row r="515" spans="1:7">
      <c r="A515" s="6" t="s">
        <v>580</v>
      </c>
      <c r="B515" s="6" t="s">
        <v>49</v>
      </c>
      <c r="C515" s="6">
        <v>241</v>
      </c>
      <c r="D515" s="6">
        <v>80</v>
      </c>
      <c r="E515" s="6">
        <v>3</v>
      </c>
      <c r="F515" s="6">
        <v>11</v>
      </c>
      <c r="G515" s="6">
        <v>4</v>
      </c>
    </row>
    <row r="516" spans="1:7">
      <c r="A516" s="6" t="s">
        <v>581</v>
      </c>
      <c r="B516" s="6" t="s">
        <v>49</v>
      </c>
      <c r="C516" s="6">
        <v>276</v>
      </c>
      <c r="D516" s="6">
        <v>470</v>
      </c>
      <c r="E516" s="6">
        <v>13</v>
      </c>
      <c r="F516" s="6">
        <v>65</v>
      </c>
      <c r="G516" s="6">
        <v>29</v>
      </c>
    </row>
    <row r="517" spans="1:7">
      <c r="A517" s="6" t="s">
        <v>582</v>
      </c>
      <c r="B517" s="6" t="s">
        <v>350</v>
      </c>
      <c r="C517" s="6">
        <v>454</v>
      </c>
      <c r="D517" s="6">
        <v>1165</v>
      </c>
      <c r="E517" s="6">
        <v>17</v>
      </c>
      <c r="F517" s="6">
        <v>212</v>
      </c>
      <c r="G517" s="6">
        <v>45</v>
      </c>
    </row>
    <row r="518" spans="1:7">
      <c r="A518" s="6" t="s">
        <v>582</v>
      </c>
      <c r="B518" s="6" t="s">
        <v>161</v>
      </c>
      <c r="C518" s="6">
        <v>25</v>
      </c>
      <c r="D518" s="6">
        <v>65</v>
      </c>
      <c r="E518" s="6">
        <v>1</v>
      </c>
      <c r="F518" s="6">
        <v>12</v>
      </c>
      <c r="G518" s="6">
        <v>2</v>
      </c>
    </row>
    <row r="519" spans="1:7">
      <c r="A519" s="6" t="s">
        <v>583</v>
      </c>
      <c r="B519" s="6" t="s">
        <v>161</v>
      </c>
      <c r="C519" s="6">
        <v>23</v>
      </c>
      <c r="D519" s="6">
        <v>65</v>
      </c>
      <c r="E519" s="6">
        <v>1</v>
      </c>
      <c r="F519" s="6">
        <v>12</v>
      </c>
      <c r="G519" s="6">
        <v>2</v>
      </c>
    </row>
    <row r="520" spans="1:7">
      <c r="A520" s="6" t="s">
        <v>584</v>
      </c>
      <c r="B520" s="6" t="s">
        <v>46</v>
      </c>
      <c r="C520" s="6">
        <v>28.35</v>
      </c>
      <c r="D520" s="6">
        <v>170</v>
      </c>
      <c r="E520" s="6">
        <v>15</v>
      </c>
      <c r="F520" s="6">
        <v>7</v>
      </c>
      <c r="G520" s="6">
        <v>5</v>
      </c>
    </row>
    <row r="521" spans="1:7">
      <c r="A521" s="6" t="s">
        <v>585</v>
      </c>
      <c r="B521" s="6" t="s">
        <v>46</v>
      </c>
      <c r="C521" s="6">
        <v>28.35</v>
      </c>
      <c r="D521" s="6">
        <v>170</v>
      </c>
      <c r="E521" s="6">
        <v>15</v>
      </c>
      <c r="F521" s="6">
        <v>7</v>
      </c>
      <c r="G521" s="6">
        <v>5</v>
      </c>
    </row>
    <row r="522" spans="1:7">
      <c r="A522" s="6" t="s">
        <v>586</v>
      </c>
      <c r="B522" s="6" t="s">
        <v>46</v>
      </c>
      <c r="C522" s="6">
        <v>28.35</v>
      </c>
      <c r="D522" s="6">
        <v>175</v>
      </c>
      <c r="E522" s="6">
        <v>16</v>
      </c>
      <c r="F522" s="6">
        <v>6</v>
      </c>
      <c r="G522" s="6">
        <v>5</v>
      </c>
    </row>
    <row r="523" spans="1:7">
      <c r="A523" s="6" t="s">
        <v>587</v>
      </c>
      <c r="B523" s="6" t="s">
        <v>46</v>
      </c>
      <c r="C523" s="6">
        <v>28.35</v>
      </c>
      <c r="D523" s="6">
        <v>175</v>
      </c>
      <c r="E523" s="6">
        <v>16</v>
      </c>
      <c r="F523" s="6">
        <v>6</v>
      </c>
      <c r="G523" s="6">
        <v>5</v>
      </c>
    </row>
    <row r="524" spans="1:7">
      <c r="A524" s="6" t="s">
        <v>588</v>
      </c>
      <c r="B524" s="6" t="s">
        <v>589</v>
      </c>
      <c r="C524" s="6">
        <v>40</v>
      </c>
      <c r="D524" s="6">
        <v>85</v>
      </c>
      <c r="E524" s="6">
        <v>0</v>
      </c>
      <c r="F524" s="6">
        <v>22</v>
      </c>
      <c r="G524" s="6">
        <v>0</v>
      </c>
    </row>
    <row r="525" spans="1:7">
      <c r="A525" s="6" t="s">
        <v>590</v>
      </c>
      <c r="B525" s="6" t="s">
        <v>46</v>
      </c>
      <c r="C525" s="6">
        <v>28.35</v>
      </c>
      <c r="D525" s="6">
        <v>80</v>
      </c>
      <c r="E525" s="6">
        <v>6</v>
      </c>
      <c r="F525" s="6">
        <v>1</v>
      </c>
      <c r="G525" s="6">
        <v>6</v>
      </c>
    </row>
    <row r="526" spans="1:7">
      <c r="A526" s="6" t="s">
        <v>591</v>
      </c>
      <c r="B526" s="6" t="s">
        <v>46</v>
      </c>
      <c r="C526" s="6">
        <v>28.35</v>
      </c>
      <c r="D526" s="6">
        <v>80</v>
      </c>
      <c r="E526" s="6">
        <v>5</v>
      </c>
      <c r="F526" s="6">
        <v>1</v>
      </c>
      <c r="G526" s="6">
        <v>8</v>
      </c>
    </row>
    <row r="527" spans="1:7">
      <c r="A527" s="6" t="s">
        <v>592</v>
      </c>
      <c r="B527" s="6" t="s">
        <v>46</v>
      </c>
      <c r="C527" s="6">
        <v>28.35</v>
      </c>
      <c r="D527" s="6">
        <v>105</v>
      </c>
      <c r="E527" s="6">
        <v>9</v>
      </c>
      <c r="F527" s="6">
        <v>0</v>
      </c>
      <c r="G527" s="6">
        <v>7</v>
      </c>
    </row>
    <row r="528" spans="1:7">
      <c r="A528" s="6" t="s">
        <v>593</v>
      </c>
      <c r="B528" s="6" t="s">
        <v>49</v>
      </c>
      <c r="C528" s="6">
        <v>238</v>
      </c>
      <c r="D528" s="6">
        <v>120</v>
      </c>
      <c r="E528" s="6">
        <v>6</v>
      </c>
      <c r="F528" s="6">
        <v>13</v>
      </c>
      <c r="G528" s="6">
        <v>3</v>
      </c>
    </row>
    <row r="529" spans="1:7">
      <c r="A529" s="6" t="s">
        <v>594</v>
      </c>
      <c r="B529" s="6" t="s">
        <v>49</v>
      </c>
      <c r="C529" s="6">
        <v>156</v>
      </c>
      <c r="D529" s="6">
        <v>35</v>
      </c>
      <c r="E529" s="6">
        <v>0</v>
      </c>
      <c r="F529" s="6">
        <v>8</v>
      </c>
      <c r="G529" s="6">
        <v>3</v>
      </c>
    </row>
    <row r="530" spans="1:7">
      <c r="A530" s="6" t="s">
        <v>595</v>
      </c>
      <c r="B530" s="6" t="s">
        <v>49</v>
      </c>
      <c r="C530" s="6">
        <v>156</v>
      </c>
      <c r="D530" s="6">
        <v>40</v>
      </c>
      <c r="E530" s="6">
        <v>1</v>
      </c>
      <c r="F530" s="6">
        <v>8</v>
      </c>
      <c r="G530" s="6">
        <v>3</v>
      </c>
    </row>
    <row r="531" spans="1:7">
      <c r="A531" s="6" t="s">
        <v>596</v>
      </c>
      <c r="B531" s="6" t="s">
        <v>49</v>
      </c>
      <c r="C531" s="6">
        <v>70</v>
      </c>
      <c r="D531" s="6">
        <v>20</v>
      </c>
      <c r="E531" s="6">
        <v>0</v>
      </c>
      <c r="F531" s="6">
        <v>3</v>
      </c>
      <c r="G531" s="6">
        <v>1</v>
      </c>
    </row>
    <row r="532" spans="1:7">
      <c r="A532" s="6" t="s">
        <v>597</v>
      </c>
      <c r="B532" s="6" t="s">
        <v>49</v>
      </c>
      <c r="C532" s="6">
        <v>140</v>
      </c>
      <c r="D532" s="6">
        <v>20</v>
      </c>
      <c r="E532" s="6">
        <v>0</v>
      </c>
      <c r="F532" s="6">
        <v>3</v>
      </c>
      <c r="G532" s="6">
        <v>3</v>
      </c>
    </row>
    <row r="533" spans="1:7">
      <c r="A533" s="6" t="s">
        <v>598</v>
      </c>
      <c r="B533" s="6" t="s">
        <v>91</v>
      </c>
      <c r="C533" s="6">
        <v>5</v>
      </c>
      <c r="D533" s="6">
        <v>5</v>
      </c>
      <c r="E533" s="6">
        <v>0</v>
      </c>
      <c r="F533" s="6">
        <v>0</v>
      </c>
      <c r="G533" s="6">
        <v>0</v>
      </c>
    </row>
    <row r="534" spans="1:7">
      <c r="A534" s="6" t="s">
        <v>599</v>
      </c>
      <c r="B534" s="6" t="s">
        <v>46</v>
      </c>
      <c r="C534" s="6">
        <v>28.35</v>
      </c>
      <c r="D534" s="6">
        <v>125</v>
      </c>
      <c r="E534" s="6">
        <v>5</v>
      </c>
      <c r="F534" s="6">
        <v>19</v>
      </c>
      <c r="G534" s="6">
        <v>3</v>
      </c>
    </row>
    <row r="535" spans="1:7">
      <c r="A535" s="6" t="s">
        <v>600</v>
      </c>
      <c r="B535" s="6" t="s">
        <v>601</v>
      </c>
      <c r="C535" s="6">
        <v>136</v>
      </c>
      <c r="D535" s="6">
        <v>65</v>
      </c>
      <c r="E535" s="6">
        <v>1</v>
      </c>
      <c r="F535" s="6">
        <v>16</v>
      </c>
      <c r="G535" s="6">
        <v>1</v>
      </c>
    </row>
    <row r="536" spans="1:7">
      <c r="A536" s="6" t="s">
        <v>1040</v>
      </c>
      <c r="B536" s="6">
        <v>0</v>
      </c>
      <c r="C536" s="6">
        <v>0</v>
      </c>
      <c r="D536" s="6">
        <v>0</v>
      </c>
      <c r="E536" s="6">
        <v>0</v>
      </c>
      <c r="F536" s="6">
        <v>0</v>
      </c>
      <c r="G536" s="6">
        <v>0</v>
      </c>
    </row>
    <row r="537" spans="1:7">
      <c r="A537" s="6" t="s">
        <v>602</v>
      </c>
      <c r="B537" s="6" t="s">
        <v>603</v>
      </c>
      <c r="C537" s="6">
        <v>91</v>
      </c>
      <c r="D537" s="6">
        <v>325</v>
      </c>
      <c r="E537" s="6">
        <v>1</v>
      </c>
      <c r="F537" s="6">
        <v>47</v>
      </c>
      <c r="G537" s="6">
        <v>32</v>
      </c>
    </row>
    <row r="538" spans="1:7">
      <c r="A538" s="6" t="s">
        <v>602</v>
      </c>
      <c r="B538" s="6" t="s">
        <v>49</v>
      </c>
      <c r="C538" s="6">
        <v>68</v>
      </c>
      <c r="D538" s="6">
        <v>245</v>
      </c>
      <c r="E538" s="6">
        <v>0</v>
      </c>
      <c r="F538" s="6">
        <v>35</v>
      </c>
      <c r="G538" s="6">
        <v>24</v>
      </c>
    </row>
    <row r="539" spans="1:7">
      <c r="A539" s="6" t="s">
        <v>604</v>
      </c>
      <c r="B539" s="6" t="s">
        <v>49</v>
      </c>
      <c r="C539" s="6">
        <v>45</v>
      </c>
      <c r="D539" s="6">
        <v>220</v>
      </c>
      <c r="E539" s="6">
        <v>11</v>
      </c>
      <c r="F539" s="6">
        <v>26</v>
      </c>
      <c r="G539" s="6">
        <v>6</v>
      </c>
    </row>
    <row r="540" spans="1:7">
      <c r="A540" s="6" t="s">
        <v>605</v>
      </c>
      <c r="B540" s="6" t="s">
        <v>49</v>
      </c>
      <c r="C540" s="6">
        <v>160</v>
      </c>
      <c r="D540" s="6">
        <v>200</v>
      </c>
      <c r="E540" s="6">
        <v>2</v>
      </c>
      <c r="F540" s="6">
        <v>37</v>
      </c>
      <c r="G540" s="6">
        <v>7</v>
      </c>
    </row>
    <row r="541" spans="1:7">
      <c r="A541" s="6" t="s">
        <v>606</v>
      </c>
      <c r="B541" s="6" t="s">
        <v>350</v>
      </c>
      <c r="C541" s="6">
        <v>454</v>
      </c>
      <c r="D541" s="6">
        <v>1145</v>
      </c>
      <c r="E541" s="6">
        <v>20</v>
      </c>
      <c r="F541" s="6">
        <v>212</v>
      </c>
      <c r="G541" s="6">
        <v>38</v>
      </c>
    </row>
    <row r="542" spans="1:7">
      <c r="A542" s="6" t="s">
        <v>606</v>
      </c>
      <c r="B542" s="6" t="s">
        <v>161</v>
      </c>
      <c r="C542" s="6">
        <v>25</v>
      </c>
      <c r="D542" s="6">
        <v>65</v>
      </c>
      <c r="E542" s="6">
        <v>1</v>
      </c>
      <c r="F542" s="6">
        <v>12</v>
      </c>
      <c r="G542" s="6">
        <v>2</v>
      </c>
    </row>
    <row r="543" spans="1:7">
      <c r="A543" s="6" t="s">
        <v>607</v>
      </c>
      <c r="B543" s="6" t="s">
        <v>161</v>
      </c>
      <c r="C543" s="6">
        <v>23</v>
      </c>
      <c r="D543" s="6">
        <v>65</v>
      </c>
      <c r="E543" s="6">
        <v>1</v>
      </c>
      <c r="F543" s="6">
        <v>12</v>
      </c>
      <c r="G543" s="6">
        <v>2</v>
      </c>
    </row>
    <row r="544" spans="1:7">
      <c r="A544" s="6" t="s">
        <v>608</v>
      </c>
      <c r="B544" s="6" t="s">
        <v>277</v>
      </c>
      <c r="C544" s="6">
        <v>52</v>
      </c>
      <c r="D544" s="6">
        <v>245</v>
      </c>
      <c r="E544" s="6">
        <v>10</v>
      </c>
      <c r="F544" s="6">
        <v>36</v>
      </c>
      <c r="G544" s="6">
        <v>3</v>
      </c>
    </row>
    <row r="545" spans="1:7">
      <c r="A545" s="6" t="s">
        <v>609</v>
      </c>
      <c r="B545" s="6" t="s">
        <v>164</v>
      </c>
      <c r="C545" s="6">
        <v>164</v>
      </c>
      <c r="D545" s="6">
        <v>160</v>
      </c>
      <c r="E545" s="6">
        <v>2</v>
      </c>
      <c r="F545" s="6">
        <v>31</v>
      </c>
      <c r="G545" s="6">
        <v>5</v>
      </c>
    </row>
    <row r="546" spans="1:7">
      <c r="A546" s="6" t="s">
        <v>610</v>
      </c>
      <c r="B546" s="6" t="s">
        <v>164</v>
      </c>
      <c r="C546" s="6">
        <v>177</v>
      </c>
      <c r="D546" s="6">
        <v>105</v>
      </c>
      <c r="E546" s="6">
        <v>2</v>
      </c>
      <c r="F546" s="6">
        <v>18</v>
      </c>
      <c r="G546" s="6">
        <v>4</v>
      </c>
    </row>
    <row r="547" spans="1:7">
      <c r="A547" s="6" t="s">
        <v>611</v>
      </c>
      <c r="B547" s="6" t="s">
        <v>49</v>
      </c>
      <c r="C547" s="6">
        <v>234</v>
      </c>
      <c r="D547" s="6">
        <v>145</v>
      </c>
      <c r="E547" s="6">
        <v>2</v>
      </c>
      <c r="F547" s="6">
        <v>25</v>
      </c>
      <c r="G547" s="6">
        <v>6</v>
      </c>
    </row>
    <row r="548" spans="1:7">
      <c r="A548" s="6" t="s">
        <v>612</v>
      </c>
      <c r="B548" s="6" t="s">
        <v>49</v>
      </c>
      <c r="C548" s="6">
        <v>234</v>
      </c>
      <c r="D548" s="6">
        <v>145</v>
      </c>
      <c r="E548" s="6">
        <v>2</v>
      </c>
      <c r="F548" s="6">
        <v>25</v>
      </c>
      <c r="G548" s="6">
        <v>6</v>
      </c>
    </row>
    <row r="549" spans="1:7">
      <c r="A549" s="6" t="s">
        <v>613</v>
      </c>
      <c r="B549" s="6" t="s">
        <v>614</v>
      </c>
      <c r="C549" s="6">
        <v>85</v>
      </c>
      <c r="D549" s="6">
        <v>185</v>
      </c>
      <c r="E549" s="6">
        <v>11</v>
      </c>
      <c r="F549" s="6">
        <v>7</v>
      </c>
      <c r="G549" s="6">
        <v>16</v>
      </c>
    </row>
    <row r="550" spans="1:7">
      <c r="A550" s="6" t="s">
        <v>615</v>
      </c>
      <c r="B550" s="6" t="s">
        <v>616</v>
      </c>
      <c r="C550" s="6">
        <v>85</v>
      </c>
      <c r="D550" s="6">
        <v>25</v>
      </c>
      <c r="E550" s="6">
        <v>0</v>
      </c>
      <c r="F550" s="6">
        <v>6</v>
      </c>
      <c r="G550" s="6">
        <v>2</v>
      </c>
    </row>
    <row r="551" spans="1:7">
      <c r="A551" s="6" t="s">
        <v>617</v>
      </c>
      <c r="B551" s="6" t="s">
        <v>49</v>
      </c>
      <c r="C551" s="6">
        <v>216</v>
      </c>
      <c r="D551" s="6">
        <v>1910</v>
      </c>
      <c r="E551" s="6">
        <v>216</v>
      </c>
      <c r="F551" s="6">
        <v>0</v>
      </c>
      <c r="G551" s="6">
        <v>0</v>
      </c>
    </row>
    <row r="552" spans="1:7">
      <c r="A552" s="6" t="s">
        <v>617</v>
      </c>
      <c r="B552" s="6" t="s">
        <v>43</v>
      </c>
      <c r="C552" s="6">
        <v>14</v>
      </c>
      <c r="D552" s="6">
        <v>125</v>
      </c>
      <c r="E552" s="6">
        <v>14</v>
      </c>
      <c r="F552" s="6">
        <v>0</v>
      </c>
      <c r="G552" s="6">
        <v>0</v>
      </c>
    </row>
    <row r="553" spans="1:7">
      <c r="A553" s="6" t="s">
        <v>618</v>
      </c>
      <c r="B553" s="6" t="s">
        <v>619</v>
      </c>
      <c r="C553" s="6">
        <v>13</v>
      </c>
      <c r="D553" s="6">
        <v>15</v>
      </c>
      <c r="E553" s="6">
        <v>2</v>
      </c>
      <c r="F553" s="6">
        <v>0</v>
      </c>
      <c r="G553" s="6">
        <v>0</v>
      </c>
    </row>
    <row r="554" spans="1:7">
      <c r="A554" s="6" t="s">
        <v>620</v>
      </c>
      <c r="B554" s="6" t="s">
        <v>621</v>
      </c>
      <c r="C554" s="6">
        <v>9</v>
      </c>
      <c r="D554" s="6">
        <v>15</v>
      </c>
      <c r="E554" s="6">
        <v>2</v>
      </c>
      <c r="F554" s="6">
        <v>0</v>
      </c>
      <c r="G554" s="6">
        <v>0</v>
      </c>
    </row>
    <row r="555" spans="1:7">
      <c r="A555" s="6" t="s">
        <v>622</v>
      </c>
      <c r="B555" s="6" t="s">
        <v>91</v>
      </c>
      <c r="C555" s="6">
        <v>2.1</v>
      </c>
      <c r="D555" s="6">
        <v>5</v>
      </c>
      <c r="E555" s="6">
        <v>0</v>
      </c>
      <c r="F555" s="6">
        <v>2</v>
      </c>
      <c r="G555" s="6">
        <v>0</v>
      </c>
    </row>
    <row r="556" spans="1:7">
      <c r="A556" s="6" t="s">
        <v>623</v>
      </c>
      <c r="B556" s="6" t="s">
        <v>624</v>
      </c>
      <c r="C556" s="6">
        <v>20</v>
      </c>
      <c r="D556" s="6">
        <v>80</v>
      </c>
      <c r="E556" s="6">
        <v>5</v>
      </c>
      <c r="F556" s="6">
        <v>8</v>
      </c>
      <c r="G556" s="6">
        <v>1</v>
      </c>
    </row>
    <row r="557" spans="1:7">
      <c r="A557" s="6" t="s">
        <v>625</v>
      </c>
      <c r="B557" s="6" t="s">
        <v>164</v>
      </c>
      <c r="C557" s="6">
        <v>184</v>
      </c>
      <c r="D557" s="6">
        <v>20</v>
      </c>
      <c r="E557" s="6">
        <v>0</v>
      </c>
      <c r="F557" s="6">
        <v>4</v>
      </c>
      <c r="G557" s="6">
        <v>1</v>
      </c>
    </row>
    <row r="558" spans="1:7">
      <c r="A558" s="6" t="s">
        <v>626</v>
      </c>
      <c r="B558" s="6" t="s">
        <v>164</v>
      </c>
      <c r="C558" s="6">
        <v>7</v>
      </c>
      <c r="D558" s="6">
        <v>20</v>
      </c>
      <c r="E558" s="6">
        <v>0</v>
      </c>
      <c r="F558" s="6">
        <v>4</v>
      </c>
      <c r="G558" s="6">
        <v>1</v>
      </c>
    </row>
    <row r="559" spans="1:7">
      <c r="A559" s="6" t="s">
        <v>627</v>
      </c>
      <c r="B559" s="6" t="s">
        <v>49</v>
      </c>
      <c r="C559" s="6">
        <v>160</v>
      </c>
      <c r="D559" s="6">
        <v>55</v>
      </c>
      <c r="E559" s="6">
        <v>0</v>
      </c>
      <c r="F559" s="6">
        <v>12</v>
      </c>
      <c r="G559" s="6">
        <v>2</v>
      </c>
    </row>
    <row r="560" spans="1:7">
      <c r="A560" s="6" t="s">
        <v>628</v>
      </c>
      <c r="B560" s="6" t="s">
        <v>49</v>
      </c>
      <c r="C560" s="6">
        <v>210</v>
      </c>
      <c r="D560" s="6">
        <v>60</v>
      </c>
      <c r="E560" s="6">
        <v>0</v>
      </c>
      <c r="F560" s="6">
        <v>13</v>
      </c>
      <c r="G560" s="6">
        <v>2</v>
      </c>
    </row>
    <row r="561" spans="1:7">
      <c r="A561" s="6" t="s">
        <v>629</v>
      </c>
      <c r="B561" s="6" t="s">
        <v>49</v>
      </c>
      <c r="C561" s="6">
        <v>115</v>
      </c>
      <c r="D561" s="6">
        <v>40</v>
      </c>
      <c r="E561" s="6">
        <v>0</v>
      </c>
      <c r="F561" s="6">
        <v>8</v>
      </c>
      <c r="G561" s="6">
        <v>1</v>
      </c>
    </row>
    <row r="562" spans="1:7">
      <c r="A562" s="6" t="s">
        <v>630</v>
      </c>
      <c r="B562" s="6" t="s">
        <v>631</v>
      </c>
      <c r="C562" s="6">
        <v>30</v>
      </c>
      <c r="D562" s="6">
        <v>10</v>
      </c>
      <c r="E562" s="6">
        <v>0</v>
      </c>
      <c r="F562" s="6">
        <v>2</v>
      </c>
      <c r="G562" s="6">
        <v>1</v>
      </c>
    </row>
    <row r="563" spans="1:7">
      <c r="A563" s="6" t="s">
        <v>632</v>
      </c>
      <c r="B563" s="6" t="s">
        <v>49</v>
      </c>
      <c r="C563" s="6">
        <v>247</v>
      </c>
      <c r="D563" s="6">
        <v>105</v>
      </c>
      <c r="E563" s="6">
        <v>0</v>
      </c>
      <c r="F563" s="6">
        <v>25</v>
      </c>
      <c r="G563" s="6">
        <v>1</v>
      </c>
    </row>
    <row r="564" spans="1:7">
      <c r="A564" s="6" t="s">
        <v>633</v>
      </c>
      <c r="B564" s="6" t="s">
        <v>49</v>
      </c>
      <c r="C564" s="6">
        <v>249</v>
      </c>
      <c r="D564" s="6">
        <v>105</v>
      </c>
      <c r="E564" s="6">
        <v>0</v>
      </c>
      <c r="F564" s="6">
        <v>25</v>
      </c>
      <c r="G564" s="6">
        <v>1</v>
      </c>
    </row>
    <row r="565" spans="1:7">
      <c r="A565" s="6" t="s">
        <v>634</v>
      </c>
      <c r="B565" s="6" t="s">
        <v>49</v>
      </c>
      <c r="C565" s="6">
        <v>249</v>
      </c>
      <c r="D565" s="6">
        <v>110</v>
      </c>
      <c r="E565" s="6">
        <v>1</v>
      </c>
      <c r="F565" s="6">
        <v>25</v>
      </c>
      <c r="G565" s="6">
        <v>2</v>
      </c>
    </row>
    <row r="566" spans="1:7">
      <c r="A566" s="6" t="s">
        <v>635</v>
      </c>
      <c r="B566" s="6" t="s">
        <v>49</v>
      </c>
      <c r="C566" s="6">
        <v>248</v>
      </c>
      <c r="D566" s="6">
        <v>110</v>
      </c>
      <c r="E566" s="6">
        <v>0</v>
      </c>
      <c r="F566" s="6">
        <v>26</v>
      </c>
      <c r="G566" s="6">
        <v>2</v>
      </c>
    </row>
    <row r="567" spans="1:7">
      <c r="A567" s="6" t="s">
        <v>636</v>
      </c>
      <c r="B567" s="6" t="s">
        <v>301</v>
      </c>
      <c r="C567" s="6">
        <v>213</v>
      </c>
      <c r="D567" s="6">
        <v>340</v>
      </c>
      <c r="E567" s="6">
        <v>0</v>
      </c>
      <c r="F567" s="6">
        <v>81</v>
      </c>
      <c r="G567" s="6">
        <v>5</v>
      </c>
    </row>
    <row r="568" spans="1:7">
      <c r="A568" s="6" t="s">
        <v>637</v>
      </c>
      <c r="B568" s="6" t="s">
        <v>49</v>
      </c>
      <c r="C568" s="6">
        <v>249</v>
      </c>
      <c r="D568" s="6">
        <v>110</v>
      </c>
      <c r="E568" s="6">
        <v>0</v>
      </c>
      <c r="F568" s="6">
        <v>27</v>
      </c>
      <c r="G568" s="6">
        <v>2</v>
      </c>
    </row>
    <row r="569" spans="1:7">
      <c r="A569" s="6" t="s">
        <v>638</v>
      </c>
      <c r="B569" s="6" t="s">
        <v>136</v>
      </c>
      <c r="C569" s="6">
        <v>372</v>
      </c>
      <c r="D569" s="6">
        <v>180</v>
      </c>
      <c r="E569" s="6">
        <v>0</v>
      </c>
      <c r="F569" s="6">
        <v>46</v>
      </c>
      <c r="G569" s="6">
        <v>0</v>
      </c>
    </row>
    <row r="570" spans="1:7">
      <c r="A570" s="6" t="s">
        <v>639</v>
      </c>
      <c r="B570" s="6" t="s">
        <v>640</v>
      </c>
      <c r="C570" s="6">
        <v>131</v>
      </c>
      <c r="D570" s="6">
        <v>60</v>
      </c>
      <c r="E570" s="6">
        <v>0</v>
      </c>
      <c r="F570" s="6">
        <v>15</v>
      </c>
      <c r="G570" s="6">
        <v>1</v>
      </c>
    </row>
    <row r="571" spans="1:7">
      <c r="A571" s="6" t="s">
        <v>641</v>
      </c>
      <c r="B571" s="6" t="s">
        <v>49</v>
      </c>
      <c r="C571" s="6">
        <v>180</v>
      </c>
      <c r="D571" s="6">
        <v>85</v>
      </c>
      <c r="E571" s="6">
        <v>0</v>
      </c>
      <c r="F571" s="6">
        <v>21</v>
      </c>
      <c r="G571" s="6">
        <v>2</v>
      </c>
    </row>
    <row r="572" spans="1:7">
      <c r="A572" s="6" t="s">
        <v>642</v>
      </c>
      <c r="B572" s="6" t="s">
        <v>91</v>
      </c>
      <c r="C572" s="6">
        <v>1.5</v>
      </c>
      <c r="D572" s="6">
        <v>5</v>
      </c>
      <c r="E572" s="6">
        <v>0</v>
      </c>
      <c r="F572" s="6">
        <v>1</v>
      </c>
      <c r="G572" s="6">
        <v>0</v>
      </c>
    </row>
    <row r="573" spans="1:7">
      <c r="A573" s="6" t="s">
        <v>643</v>
      </c>
      <c r="B573" s="6" t="s">
        <v>644</v>
      </c>
      <c r="C573" s="6">
        <v>45</v>
      </c>
      <c r="D573" s="6">
        <v>90</v>
      </c>
      <c r="E573" s="6">
        <v>5</v>
      </c>
      <c r="F573" s="6">
        <v>5</v>
      </c>
      <c r="G573" s="6">
        <v>5</v>
      </c>
    </row>
    <row r="574" spans="1:7">
      <c r="A574" s="6" t="s">
        <v>645</v>
      </c>
      <c r="B574" s="6" t="s">
        <v>49</v>
      </c>
      <c r="C574" s="6">
        <v>240</v>
      </c>
      <c r="D574" s="6">
        <v>160</v>
      </c>
      <c r="E574" s="6">
        <v>4</v>
      </c>
      <c r="F574" s="6">
        <v>8</v>
      </c>
      <c r="G574" s="6">
        <v>20</v>
      </c>
    </row>
    <row r="575" spans="1:7">
      <c r="A575" s="6" t="s">
        <v>646</v>
      </c>
      <c r="B575" s="6" t="s">
        <v>647</v>
      </c>
      <c r="C575" s="6">
        <v>27</v>
      </c>
      <c r="D575" s="6">
        <v>55</v>
      </c>
      <c r="E575" s="6">
        <v>2</v>
      </c>
      <c r="F575" s="6">
        <v>6</v>
      </c>
      <c r="G575" s="6">
        <v>2</v>
      </c>
    </row>
    <row r="576" spans="1:7">
      <c r="A576" s="6" t="s">
        <v>648</v>
      </c>
      <c r="B576" s="6" t="s">
        <v>647</v>
      </c>
      <c r="C576" s="6">
        <v>27</v>
      </c>
      <c r="D576" s="6">
        <v>60</v>
      </c>
      <c r="E576" s="6">
        <v>2</v>
      </c>
      <c r="F576" s="6">
        <v>8</v>
      </c>
      <c r="G576" s="6">
        <v>2</v>
      </c>
    </row>
    <row r="577" spans="1:7">
      <c r="A577" s="6" t="s">
        <v>649</v>
      </c>
      <c r="B577" s="6" t="s">
        <v>647</v>
      </c>
      <c r="C577" s="6">
        <v>27</v>
      </c>
      <c r="D577" s="6">
        <v>60</v>
      </c>
      <c r="E577" s="6">
        <v>2</v>
      </c>
      <c r="F577" s="6">
        <v>9</v>
      </c>
      <c r="G577" s="6">
        <v>2</v>
      </c>
    </row>
    <row r="578" spans="1:7">
      <c r="A578" s="6" t="s">
        <v>650</v>
      </c>
      <c r="B578" s="6" t="s">
        <v>49</v>
      </c>
      <c r="C578" s="6">
        <v>140</v>
      </c>
      <c r="D578" s="6">
        <v>65</v>
      </c>
      <c r="E578" s="6">
        <v>0</v>
      </c>
      <c r="F578" s="6">
        <v>17</v>
      </c>
      <c r="G578" s="6">
        <v>1</v>
      </c>
    </row>
    <row r="579" spans="1:7">
      <c r="A579" s="6" t="s">
        <v>651</v>
      </c>
      <c r="B579" s="6" t="s">
        <v>91</v>
      </c>
      <c r="C579" s="6">
        <v>2.1</v>
      </c>
      <c r="D579" s="6">
        <v>5</v>
      </c>
      <c r="E579" s="6">
        <v>0</v>
      </c>
      <c r="F579" s="6">
        <v>1</v>
      </c>
      <c r="G579" s="6">
        <v>0</v>
      </c>
    </row>
    <row r="580" spans="1:7">
      <c r="A580" s="6" t="s">
        <v>652</v>
      </c>
      <c r="B580" s="6" t="s">
        <v>49</v>
      </c>
      <c r="C580" s="6">
        <v>100</v>
      </c>
      <c r="D580" s="6">
        <v>455</v>
      </c>
      <c r="E580" s="6">
        <v>30</v>
      </c>
      <c r="F580" s="6">
        <v>4</v>
      </c>
      <c r="G580" s="6">
        <v>42</v>
      </c>
    </row>
    <row r="581" spans="1:7">
      <c r="A581" s="6" t="s">
        <v>652</v>
      </c>
      <c r="B581" s="6" t="s">
        <v>43</v>
      </c>
      <c r="C581" s="6">
        <v>5</v>
      </c>
      <c r="D581" s="6">
        <v>25</v>
      </c>
      <c r="E581" s="6">
        <v>2</v>
      </c>
      <c r="F581" s="6">
        <v>0</v>
      </c>
      <c r="G581" s="6">
        <v>2</v>
      </c>
    </row>
    <row r="582" spans="1:7">
      <c r="A582" s="6" t="s">
        <v>652</v>
      </c>
      <c r="B582" s="6" t="s">
        <v>46</v>
      </c>
      <c r="C582" s="6">
        <v>28.35</v>
      </c>
      <c r="D582" s="6">
        <v>130</v>
      </c>
      <c r="E582" s="6">
        <v>9</v>
      </c>
      <c r="F582" s="6">
        <v>1</v>
      </c>
      <c r="G582" s="6">
        <v>12</v>
      </c>
    </row>
    <row r="583" spans="1:7">
      <c r="A583" s="6" t="s">
        <v>653</v>
      </c>
      <c r="B583" s="6" t="s">
        <v>43</v>
      </c>
      <c r="C583" s="6">
        <v>0.4</v>
      </c>
      <c r="D583" s="6">
        <v>0</v>
      </c>
      <c r="E583" s="6">
        <v>0</v>
      </c>
      <c r="F583" s="6">
        <v>0</v>
      </c>
      <c r="G583" s="6">
        <v>0</v>
      </c>
    </row>
    <row r="584" spans="1:7">
      <c r="A584" s="6" t="s">
        <v>654</v>
      </c>
      <c r="B584" s="6" t="s">
        <v>655</v>
      </c>
      <c r="C584" s="6">
        <v>10</v>
      </c>
      <c r="D584" s="6">
        <v>5</v>
      </c>
      <c r="E584" s="6">
        <v>0</v>
      </c>
      <c r="F584" s="6">
        <v>1</v>
      </c>
      <c r="G584" s="6">
        <v>0</v>
      </c>
    </row>
    <row r="585" spans="1:7">
      <c r="A585" s="6" t="s">
        <v>656</v>
      </c>
      <c r="B585" s="6" t="s">
        <v>49</v>
      </c>
      <c r="C585" s="6">
        <v>156</v>
      </c>
      <c r="D585" s="6">
        <v>125</v>
      </c>
      <c r="E585" s="6">
        <v>0</v>
      </c>
      <c r="F585" s="6">
        <v>30</v>
      </c>
      <c r="G585" s="6">
        <v>2</v>
      </c>
    </row>
    <row r="586" spans="1:7">
      <c r="A586" s="6" t="s">
        <v>657</v>
      </c>
      <c r="B586" s="6" t="s">
        <v>46</v>
      </c>
      <c r="C586" s="6">
        <v>28.35</v>
      </c>
      <c r="D586" s="6">
        <v>95</v>
      </c>
      <c r="E586" s="6">
        <v>7</v>
      </c>
      <c r="F586" s="6">
        <v>1</v>
      </c>
      <c r="G586" s="6">
        <v>7</v>
      </c>
    </row>
    <row r="587" spans="1:7">
      <c r="A587" s="6" t="s">
        <v>658</v>
      </c>
      <c r="B587" s="6" t="s">
        <v>46</v>
      </c>
      <c r="C587" s="6">
        <v>28.35</v>
      </c>
      <c r="D587" s="6">
        <v>105</v>
      </c>
      <c r="E587" s="6">
        <v>9</v>
      </c>
      <c r="F587" s="6">
        <v>0</v>
      </c>
      <c r="G587" s="6">
        <v>6</v>
      </c>
    </row>
    <row r="588" spans="1:7">
      <c r="A588" s="6" t="s">
        <v>659</v>
      </c>
      <c r="B588" s="6" t="s">
        <v>46</v>
      </c>
      <c r="C588" s="6">
        <v>28.35</v>
      </c>
      <c r="D588" s="6">
        <v>95</v>
      </c>
      <c r="E588" s="6">
        <v>7</v>
      </c>
      <c r="F588" s="6">
        <v>2</v>
      </c>
      <c r="G588" s="6">
        <v>6</v>
      </c>
    </row>
    <row r="589" spans="1:7">
      <c r="A589" s="6" t="s">
        <v>660</v>
      </c>
      <c r="B589" s="6" t="s">
        <v>46</v>
      </c>
      <c r="C589" s="6">
        <v>28.35</v>
      </c>
      <c r="D589" s="6">
        <v>80</v>
      </c>
      <c r="E589" s="6">
        <v>6</v>
      </c>
      <c r="F589" s="6">
        <v>2</v>
      </c>
      <c r="G589" s="6">
        <v>5</v>
      </c>
    </row>
    <row r="590" spans="1:7">
      <c r="A590" s="6" t="s">
        <v>661</v>
      </c>
      <c r="B590" s="6" t="s">
        <v>49</v>
      </c>
      <c r="C590" s="6">
        <v>190</v>
      </c>
      <c r="D590" s="6">
        <v>225</v>
      </c>
      <c r="E590" s="6">
        <v>1</v>
      </c>
      <c r="F590" s="6">
        <v>40</v>
      </c>
      <c r="G590" s="6">
        <v>15</v>
      </c>
    </row>
    <row r="591" spans="1:7">
      <c r="A591" s="6" t="s">
        <v>662</v>
      </c>
      <c r="B591" s="6" t="s">
        <v>49</v>
      </c>
      <c r="C591" s="6">
        <v>250</v>
      </c>
      <c r="D591" s="6">
        <v>165</v>
      </c>
      <c r="E591" s="6">
        <v>3</v>
      </c>
      <c r="F591" s="6">
        <v>27</v>
      </c>
      <c r="G591" s="6">
        <v>9</v>
      </c>
    </row>
    <row r="592" spans="1:7">
      <c r="A592" s="6" t="s">
        <v>663</v>
      </c>
      <c r="B592" s="6" t="s">
        <v>58</v>
      </c>
      <c r="C592" s="6">
        <v>945</v>
      </c>
      <c r="D592" s="6">
        <v>2410</v>
      </c>
      <c r="E592" s="6">
        <v>101</v>
      </c>
      <c r="F592" s="6">
        <v>361</v>
      </c>
      <c r="G592" s="6">
        <v>24</v>
      </c>
    </row>
    <row r="593" spans="1:7">
      <c r="A593" s="6" t="s">
        <v>663</v>
      </c>
      <c r="B593" s="6" t="s">
        <v>55</v>
      </c>
      <c r="C593" s="6">
        <v>158</v>
      </c>
      <c r="D593" s="6">
        <v>405</v>
      </c>
      <c r="E593" s="6">
        <v>17</v>
      </c>
      <c r="F593" s="6">
        <v>60</v>
      </c>
      <c r="G593" s="6">
        <v>4</v>
      </c>
    </row>
    <row r="594" spans="1:7">
      <c r="A594" s="6" t="s">
        <v>664</v>
      </c>
      <c r="B594" s="6" t="s">
        <v>49</v>
      </c>
      <c r="C594" s="6">
        <v>256</v>
      </c>
      <c r="D594" s="6">
        <v>190</v>
      </c>
      <c r="E594" s="6">
        <v>0</v>
      </c>
      <c r="F594" s="6">
        <v>51</v>
      </c>
      <c r="G594" s="6">
        <v>1</v>
      </c>
    </row>
    <row r="595" spans="1:7">
      <c r="A595" s="6" t="s">
        <v>664</v>
      </c>
      <c r="B595" s="6" t="s">
        <v>665</v>
      </c>
      <c r="C595" s="6">
        <v>81</v>
      </c>
      <c r="D595" s="6">
        <v>60</v>
      </c>
      <c r="E595" s="6">
        <v>0</v>
      </c>
      <c r="F595" s="6">
        <v>16</v>
      </c>
      <c r="G595" s="6">
        <v>0</v>
      </c>
    </row>
    <row r="596" spans="1:7">
      <c r="A596" s="6" t="s">
        <v>666</v>
      </c>
      <c r="B596" s="6" t="s">
        <v>49</v>
      </c>
      <c r="C596" s="6">
        <v>248</v>
      </c>
      <c r="D596" s="6">
        <v>110</v>
      </c>
      <c r="E596" s="6">
        <v>0</v>
      </c>
      <c r="F596" s="6">
        <v>29</v>
      </c>
      <c r="G596" s="6">
        <v>2</v>
      </c>
    </row>
    <row r="597" spans="1:7">
      <c r="A597" s="6" t="s">
        <v>666</v>
      </c>
      <c r="B597" s="6" t="s">
        <v>665</v>
      </c>
      <c r="C597" s="6">
        <v>77</v>
      </c>
      <c r="D597" s="6">
        <v>35</v>
      </c>
      <c r="E597" s="6">
        <v>0</v>
      </c>
      <c r="F597" s="6">
        <v>9</v>
      </c>
      <c r="G597" s="6">
        <v>0</v>
      </c>
    </row>
    <row r="598" spans="1:7">
      <c r="A598" s="6" t="s">
        <v>667</v>
      </c>
      <c r="B598" s="6" t="s">
        <v>49</v>
      </c>
      <c r="C598" s="6">
        <v>160</v>
      </c>
      <c r="D598" s="6">
        <v>380</v>
      </c>
      <c r="E598" s="6">
        <v>1</v>
      </c>
      <c r="F598" s="6">
        <v>98</v>
      </c>
      <c r="G598" s="6">
        <v>6</v>
      </c>
    </row>
    <row r="599" spans="1:7">
      <c r="A599" s="6" t="s">
        <v>668</v>
      </c>
      <c r="B599" s="6" t="s">
        <v>49</v>
      </c>
      <c r="C599" s="6">
        <v>258</v>
      </c>
      <c r="D599" s="6">
        <v>200</v>
      </c>
      <c r="E599" s="6">
        <v>1</v>
      </c>
      <c r="F599" s="6">
        <v>51</v>
      </c>
      <c r="G599" s="6">
        <v>3</v>
      </c>
    </row>
    <row r="600" spans="1:7">
      <c r="A600" s="6" t="s">
        <v>669</v>
      </c>
      <c r="B600" s="6" t="s">
        <v>152</v>
      </c>
      <c r="C600" s="6">
        <v>284</v>
      </c>
      <c r="D600" s="6">
        <v>265</v>
      </c>
      <c r="E600" s="6">
        <v>0</v>
      </c>
      <c r="F600" s="6">
        <v>68</v>
      </c>
      <c r="G600" s="6">
        <v>2</v>
      </c>
    </row>
    <row r="601" spans="1:7">
      <c r="A601" s="6" t="s">
        <v>669</v>
      </c>
      <c r="B601" s="6" t="s">
        <v>49</v>
      </c>
      <c r="C601" s="6">
        <v>250</v>
      </c>
      <c r="D601" s="6">
        <v>235</v>
      </c>
      <c r="E601" s="6">
        <v>0</v>
      </c>
      <c r="F601" s="6">
        <v>60</v>
      </c>
      <c r="G601" s="6">
        <v>2</v>
      </c>
    </row>
    <row r="602" spans="1:7">
      <c r="A602" s="6" t="s">
        <v>670</v>
      </c>
      <c r="B602" s="6" t="s">
        <v>671</v>
      </c>
      <c r="C602" s="6">
        <v>87</v>
      </c>
      <c r="D602" s="6">
        <v>35</v>
      </c>
      <c r="E602" s="6">
        <v>0</v>
      </c>
      <c r="F602" s="6">
        <v>10</v>
      </c>
      <c r="G602" s="6">
        <v>1</v>
      </c>
    </row>
    <row r="603" spans="1:7">
      <c r="A603" s="6" t="s">
        <v>672</v>
      </c>
      <c r="B603" s="6" t="s">
        <v>49</v>
      </c>
      <c r="C603" s="6">
        <v>170</v>
      </c>
      <c r="D603" s="6">
        <v>75</v>
      </c>
      <c r="E603" s="6">
        <v>0</v>
      </c>
      <c r="F603" s="6">
        <v>19</v>
      </c>
      <c r="G603" s="6">
        <v>1</v>
      </c>
    </row>
    <row r="604" spans="1:7">
      <c r="A604" s="6" t="s">
        <v>673</v>
      </c>
      <c r="B604" s="6" t="s">
        <v>43</v>
      </c>
      <c r="C604" s="6">
        <v>16</v>
      </c>
      <c r="D604" s="6">
        <v>95</v>
      </c>
      <c r="E604" s="6">
        <v>8</v>
      </c>
      <c r="F604" s="6">
        <v>3</v>
      </c>
      <c r="G604" s="6">
        <v>5</v>
      </c>
    </row>
    <row r="605" spans="1:7">
      <c r="A605" s="6" t="s">
        <v>674</v>
      </c>
      <c r="B605" s="6" t="s">
        <v>277</v>
      </c>
      <c r="C605" s="6">
        <v>48</v>
      </c>
      <c r="D605" s="6">
        <v>245</v>
      </c>
      <c r="E605" s="6">
        <v>14</v>
      </c>
      <c r="F605" s="6">
        <v>28</v>
      </c>
      <c r="G605" s="6">
        <v>4</v>
      </c>
    </row>
    <row r="606" spans="1:7">
      <c r="A606" s="6" t="s">
        <v>675</v>
      </c>
      <c r="B606" s="6" t="s">
        <v>49</v>
      </c>
      <c r="C606" s="6">
        <v>216</v>
      </c>
      <c r="D606" s="6">
        <v>1910</v>
      </c>
      <c r="E606" s="6">
        <v>216</v>
      </c>
      <c r="F606" s="6">
        <v>0</v>
      </c>
      <c r="G606" s="6">
        <v>0</v>
      </c>
    </row>
    <row r="607" spans="1:7">
      <c r="A607" s="6" t="s">
        <v>675</v>
      </c>
      <c r="B607" s="6" t="s">
        <v>43</v>
      </c>
      <c r="C607" s="6">
        <v>14</v>
      </c>
      <c r="D607" s="6">
        <v>125</v>
      </c>
      <c r="E607" s="6">
        <v>14</v>
      </c>
      <c r="F607" s="6">
        <v>0</v>
      </c>
      <c r="G607" s="6">
        <v>0</v>
      </c>
    </row>
    <row r="608" spans="1:7">
      <c r="A608" s="6" t="s">
        <v>676</v>
      </c>
      <c r="B608" s="6" t="s">
        <v>49</v>
      </c>
      <c r="C608" s="6">
        <v>145</v>
      </c>
      <c r="D608" s="6">
        <v>840</v>
      </c>
      <c r="E608" s="6">
        <v>71</v>
      </c>
      <c r="F608" s="6">
        <v>27</v>
      </c>
      <c r="G608" s="6">
        <v>39</v>
      </c>
    </row>
    <row r="609" spans="1:7">
      <c r="A609" s="6" t="s">
        <v>676</v>
      </c>
      <c r="B609" s="6" t="s">
        <v>46</v>
      </c>
      <c r="C609" s="6">
        <v>28.35</v>
      </c>
      <c r="D609" s="6">
        <v>165</v>
      </c>
      <c r="E609" s="6">
        <v>14</v>
      </c>
      <c r="F609" s="6">
        <v>5</v>
      </c>
      <c r="G609" s="6">
        <v>8</v>
      </c>
    </row>
    <row r="610" spans="1:7">
      <c r="A610" s="6" t="s">
        <v>677</v>
      </c>
      <c r="B610" s="6" t="s">
        <v>49</v>
      </c>
      <c r="C610" s="6">
        <v>145</v>
      </c>
      <c r="D610" s="6">
        <v>840</v>
      </c>
      <c r="E610" s="6">
        <v>71</v>
      </c>
      <c r="F610" s="6">
        <v>27</v>
      </c>
      <c r="G610" s="6">
        <v>39</v>
      </c>
    </row>
    <row r="611" spans="1:7">
      <c r="A611" s="6" t="s">
        <v>677</v>
      </c>
      <c r="B611" s="6" t="s">
        <v>46</v>
      </c>
      <c r="C611" s="6">
        <v>28.35</v>
      </c>
      <c r="D611" s="6">
        <v>165</v>
      </c>
      <c r="E611" s="6">
        <v>14</v>
      </c>
      <c r="F611" s="6">
        <v>5</v>
      </c>
      <c r="G611" s="6">
        <v>8</v>
      </c>
    </row>
    <row r="612" spans="1:7">
      <c r="A612" s="6" t="s">
        <v>678</v>
      </c>
      <c r="B612" s="6" t="s">
        <v>49</v>
      </c>
      <c r="C612" s="6">
        <v>255</v>
      </c>
      <c r="D612" s="6">
        <v>190</v>
      </c>
      <c r="E612" s="6">
        <v>0</v>
      </c>
      <c r="F612" s="6">
        <v>49</v>
      </c>
      <c r="G612" s="6">
        <v>1</v>
      </c>
    </row>
    <row r="613" spans="1:7">
      <c r="A613" s="6" t="s">
        <v>678</v>
      </c>
      <c r="B613" s="6" t="s">
        <v>665</v>
      </c>
      <c r="C613" s="6">
        <v>79</v>
      </c>
      <c r="D613" s="6">
        <v>60</v>
      </c>
      <c r="E613" s="6">
        <v>0</v>
      </c>
      <c r="F613" s="6">
        <v>15</v>
      </c>
      <c r="G613" s="6">
        <v>0</v>
      </c>
    </row>
    <row r="614" spans="1:7">
      <c r="A614" s="6" t="s">
        <v>679</v>
      </c>
      <c r="B614" s="6" t="s">
        <v>49</v>
      </c>
      <c r="C614" s="6">
        <v>248</v>
      </c>
      <c r="D614" s="6">
        <v>125</v>
      </c>
      <c r="E614" s="6">
        <v>0</v>
      </c>
      <c r="F614" s="6">
        <v>32</v>
      </c>
      <c r="G614" s="6">
        <v>1</v>
      </c>
    </row>
    <row r="615" spans="1:7">
      <c r="A615" s="6" t="s">
        <v>679</v>
      </c>
      <c r="B615" s="6" t="s">
        <v>665</v>
      </c>
      <c r="C615" s="6">
        <v>77</v>
      </c>
      <c r="D615" s="6">
        <v>40</v>
      </c>
      <c r="E615" s="6">
        <v>0</v>
      </c>
      <c r="F615" s="6">
        <v>10</v>
      </c>
      <c r="G615" s="6">
        <v>0</v>
      </c>
    </row>
    <row r="616" spans="1:7">
      <c r="A616" s="6" t="s">
        <v>680</v>
      </c>
      <c r="B616" s="6" t="s">
        <v>681</v>
      </c>
      <c r="C616" s="6">
        <v>166</v>
      </c>
      <c r="D616" s="6">
        <v>100</v>
      </c>
      <c r="E616" s="6">
        <v>1</v>
      </c>
      <c r="F616" s="6">
        <v>25</v>
      </c>
      <c r="G616" s="6">
        <v>1</v>
      </c>
    </row>
    <row r="617" spans="1:7">
      <c r="A617" s="6" t="s">
        <v>682</v>
      </c>
      <c r="B617" s="6" t="s">
        <v>681</v>
      </c>
      <c r="C617" s="6">
        <v>141</v>
      </c>
      <c r="D617" s="6">
        <v>85</v>
      </c>
      <c r="E617" s="6">
        <v>1</v>
      </c>
      <c r="F617" s="6">
        <v>21</v>
      </c>
      <c r="G617" s="6">
        <v>1</v>
      </c>
    </row>
    <row r="618" spans="1:7">
      <c r="A618" s="6" t="s">
        <v>683</v>
      </c>
      <c r="B618" s="6" t="s">
        <v>681</v>
      </c>
      <c r="C618" s="6">
        <v>200</v>
      </c>
      <c r="D618" s="6">
        <v>120</v>
      </c>
      <c r="E618" s="6">
        <v>1</v>
      </c>
      <c r="F618" s="6">
        <v>30</v>
      </c>
      <c r="G618" s="6">
        <v>1</v>
      </c>
    </row>
    <row r="619" spans="1:7">
      <c r="A619" s="6" t="s">
        <v>684</v>
      </c>
      <c r="B619" s="6" t="s">
        <v>49</v>
      </c>
      <c r="C619" s="6">
        <v>160</v>
      </c>
      <c r="D619" s="6">
        <v>65</v>
      </c>
      <c r="E619" s="6">
        <v>0</v>
      </c>
      <c r="F619" s="6">
        <v>11</v>
      </c>
      <c r="G619" s="6">
        <v>5</v>
      </c>
    </row>
    <row r="620" spans="1:7">
      <c r="A620" s="6" t="s">
        <v>685</v>
      </c>
      <c r="B620" s="6" t="s">
        <v>49</v>
      </c>
      <c r="C620" s="6">
        <v>170</v>
      </c>
      <c r="D620" s="6">
        <v>115</v>
      </c>
      <c r="E620" s="6">
        <v>1</v>
      </c>
      <c r="F620" s="6">
        <v>21</v>
      </c>
      <c r="G620" s="6">
        <v>8</v>
      </c>
    </row>
    <row r="621" spans="1:7">
      <c r="A621" s="6" t="s">
        <v>686</v>
      </c>
      <c r="B621" s="6" t="s">
        <v>49</v>
      </c>
      <c r="C621" s="6">
        <v>170</v>
      </c>
      <c r="D621" s="6">
        <v>115</v>
      </c>
      <c r="E621" s="6">
        <v>1</v>
      </c>
      <c r="F621" s="6">
        <v>21</v>
      </c>
      <c r="G621" s="6">
        <v>8</v>
      </c>
    </row>
    <row r="622" spans="1:7">
      <c r="A622" s="6" t="s">
        <v>687</v>
      </c>
      <c r="B622" s="6" t="s">
        <v>49</v>
      </c>
      <c r="C622" s="6">
        <v>200</v>
      </c>
      <c r="D622" s="6">
        <v>230</v>
      </c>
      <c r="E622" s="6">
        <v>1</v>
      </c>
      <c r="F622" s="6">
        <v>42</v>
      </c>
      <c r="G622" s="6">
        <v>16</v>
      </c>
    </row>
    <row r="623" spans="1:7">
      <c r="A623" s="6" t="s">
        <v>688</v>
      </c>
      <c r="B623" s="6" t="s">
        <v>49</v>
      </c>
      <c r="C623" s="6">
        <v>160</v>
      </c>
      <c r="D623" s="6">
        <v>125</v>
      </c>
      <c r="E623" s="6">
        <v>0</v>
      </c>
      <c r="F623" s="6">
        <v>23</v>
      </c>
      <c r="G623" s="6">
        <v>8</v>
      </c>
    </row>
    <row r="624" spans="1:7">
      <c r="A624" s="6" t="s">
        <v>689</v>
      </c>
      <c r="B624" s="6" t="s">
        <v>58</v>
      </c>
      <c r="C624" s="6">
        <v>825</v>
      </c>
      <c r="D624" s="6">
        <v>3450</v>
      </c>
      <c r="E624" s="6">
        <v>189</v>
      </c>
      <c r="F624" s="6">
        <v>423</v>
      </c>
      <c r="G624" s="6">
        <v>42</v>
      </c>
    </row>
    <row r="625" spans="1:7">
      <c r="A625" s="6" t="s">
        <v>689</v>
      </c>
      <c r="B625" s="6" t="s">
        <v>55</v>
      </c>
      <c r="C625" s="6">
        <v>138</v>
      </c>
      <c r="D625" s="6">
        <v>575</v>
      </c>
      <c r="E625" s="6">
        <v>32</v>
      </c>
      <c r="F625" s="6">
        <v>71</v>
      </c>
      <c r="G625" s="6">
        <v>7</v>
      </c>
    </row>
    <row r="626" spans="1:7">
      <c r="A626" s="6" t="s">
        <v>690</v>
      </c>
      <c r="B626" s="6" t="s">
        <v>49</v>
      </c>
      <c r="C626" s="6">
        <v>108</v>
      </c>
      <c r="D626" s="6">
        <v>720</v>
      </c>
      <c r="E626" s="6">
        <v>73</v>
      </c>
      <c r="F626" s="6">
        <v>20</v>
      </c>
      <c r="G626" s="6">
        <v>8</v>
      </c>
    </row>
    <row r="627" spans="1:7">
      <c r="A627" s="6" t="s">
        <v>690</v>
      </c>
      <c r="B627" s="6" t="s">
        <v>46</v>
      </c>
      <c r="C627" s="6">
        <v>28.35</v>
      </c>
      <c r="D627" s="6">
        <v>190</v>
      </c>
      <c r="E627" s="6">
        <v>19</v>
      </c>
      <c r="F627" s="6">
        <v>5</v>
      </c>
      <c r="G627" s="6">
        <v>2</v>
      </c>
    </row>
    <row r="628" spans="1:7">
      <c r="A628" s="6" t="s">
        <v>691</v>
      </c>
      <c r="B628" s="6" t="s">
        <v>91</v>
      </c>
      <c r="C628" s="6">
        <v>2.1</v>
      </c>
      <c r="D628" s="6">
        <v>5</v>
      </c>
      <c r="E628" s="6">
        <v>0</v>
      </c>
      <c r="F628" s="6">
        <v>1</v>
      </c>
      <c r="G628" s="6">
        <v>0</v>
      </c>
    </row>
    <row r="629" spans="1:7">
      <c r="A629" s="6" t="s">
        <v>692</v>
      </c>
      <c r="B629" s="6" t="s">
        <v>693</v>
      </c>
      <c r="C629" s="6">
        <v>45</v>
      </c>
      <c r="D629" s="6">
        <v>20</v>
      </c>
      <c r="E629" s="6">
        <v>0</v>
      </c>
      <c r="F629" s="6">
        <v>4</v>
      </c>
      <c r="G629" s="6">
        <v>1</v>
      </c>
    </row>
    <row r="630" spans="1:7">
      <c r="A630" s="6" t="s">
        <v>694</v>
      </c>
      <c r="B630" s="6" t="s">
        <v>693</v>
      </c>
      <c r="C630" s="6">
        <v>45</v>
      </c>
      <c r="D630" s="6">
        <v>20</v>
      </c>
      <c r="E630" s="6">
        <v>0</v>
      </c>
      <c r="F630" s="6">
        <v>4</v>
      </c>
      <c r="G630" s="6">
        <v>1</v>
      </c>
    </row>
    <row r="631" spans="1:7">
      <c r="A631" s="6" t="s">
        <v>695</v>
      </c>
      <c r="B631" s="6" t="s">
        <v>693</v>
      </c>
      <c r="C631" s="6">
        <v>73</v>
      </c>
      <c r="D631" s="6">
        <v>15</v>
      </c>
      <c r="E631" s="6">
        <v>0</v>
      </c>
      <c r="F631" s="6">
        <v>3</v>
      </c>
      <c r="G631" s="6">
        <v>0</v>
      </c>
    </row>
    <row r="632" spans="1:7">
      <c r="A632" s="6" t="s">
        <v>696</v>
      </c>
      <c r="B632" s="6" t="s">
        <v>693</v>
      </c>
      <c r="C632" s="6">
        <v>73</v>
      </c>
      <c r="D632" s="6">
        <v>15</v>
      </c>
      <c r="E632" s="6">
        <v>0</v>
      </c>
      <c r="F632" s="6">
        <v>3</v>
      </c>
      <c r="G632" s="6">
        <v>0</v>
      </c>
    </row>
    <row r="633" spans="1:7">
      <c r="A633" s="6" t="s">
        <v>697</v>
      </c>
      <c r="B633" s="6" t="s">
        <v>693</v>
      </c>
      <c r="C633" s="6">
        <v>74</v>
      </c>
      <c r="D633" s="6">
        <v>20</v>
      </c>
      <c r="E633" s="6">
        <v>0</v>
      </c>
      <c r="F633" s="6">
        <v>4</v>
      </c>
      <c r="G633" s="6">
        <v>1</v>
      </c>
    </row>
    <row r="634" spans="1:7">
      <c r="A634" s="6" t="s">
        <v>698</v>
      </c>
      <c r="B634" s="6" t="s">
        <v>693</v>
      </c>
      <c r="C634" s="6">
        <v>74</v>
      </c>
      <c r="D634" s="6">
        <v>20</v>
      </c>
      <c r="E634" s="6">
        <v>0</v>
      </c>
      <c r="F634" s="6">
        <v>4</v>
      </c>
      <c r="G634" s="6">
        <v>1</v>
      </c>
    </row>
    <row r="635" spans="1:7">
      <c r="A635" s="6" t="s">
        <v>699</v>
      </c>
      <c r="B635" s="6" t="s">
        <v>136</v>
      </c>
      <c r="C635" s="6">
        <v>369</v>
      </c>
      <c r="D635" s="6">
        <v>160</v>
      </c>
      <c r="E635" s="6">
        <v>0</v>
      </c>
      <c r="F635" s="6">
        <v>41</v>
      </c>
      <c r="G635" s="6">
        <v>0</v>
      </c>
    </row>
    <row r="636" spans="1:7">
      <c r="A636" s="6" t="s">
        <v>700</v>
      </c>
      <c r="B636" s="6" t="s">
        <v>701</v>
      </c>
      <c r="C636" s="6">
        <v>65</v>
      </c>
      <c r="D636" s="6">
        <v>5</v>
      </c>
      <c r="E636" s="6">
        <v>0</v>
      </c>
      <c r="F636" s="6">
        <v>1</v>
      </c>
      <c r="G636" s="6">
        <v>0</v>
      </c>
    </row>
    <row r="637" spans="1:7">
      <c r="A637" s="6" t="s">
        <v>702</v>
      </c>
      <c r="B637" s="6" t="s">
        <v>159</v>
      </c>
      <c r="C637" s="6">
        <v>15</v>
      </c>
      <c r="D637" s="6">
        <v>10</v>
      </c>
      <c r="E637" s="6">
        <v>0</v>
      </c>
      <c r="F637" s="6">
        <v>3</v>
      </c>
      <c r="G637" s="6">
        <v>0</v>
      </c>
    </row>
    <row r="638" spans="1:7">
      <c r="A638" s="6" t="s">
        <v>703</v>
      </c>
      <c r="B638" s="6" t="s">
        <v>701</v>
      </c>
      <c r="C638" s="6">
        <v>15</v>
      </c>
      <c r="D638" s="6">
        <v>20</v>
      </c>
      <c r="E638" s="6">
        <v>0</v>
      </c>
      <c r="F638" s="6">
        <v>5</v>
      </c>
      <c r="G638" s="6">
        <v>0</v>
      </c>
    </row>
    <row r="639" spans="1:7">
      <c r="A639" s="6" t="s">
        <v>704</v>
      </c>
      <c r="B639" s="6" t="s">
        <v>705</v>
      </c>
      <c r="C639" s="6">
        <v>320</v>
      </c>
      <c r="D639" s="6">
        <v>1485</v>
      </c>
      <c r="E639" s="6">
        <v>93</v>
      </c>
      <c r="F639" s="6">
        <v>141</v>
      </c>
      <c r="G639" s="6">
        <v>20</v>
      </c>
    </row>
    <row r="640" spans="1:7">
      <c r="A640" s="6" t="s">
        <v>706</v>
      </c>
      <c r="B640" s="6" t="s">
        <v>707</v>
      </c>
      <c r="C640" s="6">
        <v>180</v>
      </c>
      <c r="D640" s="6">
        <v>900</v>
      </c>
      <c r="E640" s="6">
        <v>60</v>
      </c>
      <c r="F640" s="6">
        <v>79</v>
      </c>
      <c r="G640" s="6">
        <v>11</v>
      </c>
    </row>
    <row r="641" spans="1:7">
      <c r="A641" s="6" t="s">
        <v>708</v>
      </c>
      <c r="B641" s="6" t="s">
        <v>46</v>
      </c>
      <c r="C641" s="6">
        <v>28.35</v>
      </c>
      <c r="D641" s="6">
        <v>160</v>
      </c>
      <c r="E641" s="6">
        <v>17</v>
      </c>
      <c r="F641" s="6">
        <v>5</v>
      </c>
      <c r="G641" s="6">
        <v>3</v>
      </c>
    </row>
    <row r="642" spans="1:7">
      <c r="A642" s="6" t="s">
        <v>709</v>
      </c>
      <c r="B642" s="6" t="s">
        <v>49</v>
      </c>
      <c r="C642" s="6">
        <v>250</v>
      </c>
      <c r="D642" s="6">
        <v>140</v>
      </c>
      <c r="E642" s="6">
        <v>0</v>
      </c>
      <c r="F642" s="6">
        <v>34</v>
      </c>
      <c r="G642" s="6">
        <v>1</v>
      </c>
    </row>
    <row r="643" spans="1:7">
      <c r="A643" s="6" t="s">
        <v>710</v>
      </c>
      <c r="B643" s="6" t="s">
        <v>49</v>
      </c>
      <c r="C643" s="6">
        <v>255</v>
      </c>
      <c r="D643" s="6">
        <v>200</v>
      </c>
      <c r="E643" s="6">
        <v>0</v>
      </c>
      <c r="F643" s="6">
        <v>52</v>
      </c>
      <c r="G643" s="6">
        <v>1</v>
      </c>
    </row>
    <row r="644" spans="1:7">
      <c r="A644" s="6" t="s">
        <v>710</v>
      </c>
      <c r="B644" s="6" t="s">
        <v>161</v>
      </c>
      <c r="C644" s="6">
        <v>58</v>
      </c>
      <c r="D644" s="6">
        <v>45</v>
      </c>
      <c r="E644" s="6">
        <v>0</v>
      </c>
      <c r="F644" s="6">
        <v>12</v>
      </c>
      <c r="G644" s="6">
        <v>0</v>
      </c>
    </row>
    <row r="645" spans="1:7">
      <c r="A645" s="6" t="s">
        <v>711</v>
      </c>
      <c r="B645" s="6" t="s">
        <v>49</v>
      </c>
      <c r="C645" s="6">
        <v>250</v>
      </c>
      <c r="D645" s="6">
        <v>150</v>
      </c>
      <c r="E645" s="6">
        <v>0</v>
      </c>
      <c r="F645" s="6">
        <v>39</v>
      </c>
      <c r="G645" s="6">
        <v>1</v>
      </c>
    </row>
    <row r="646" spans="1:7">
      <c r="A646" s="6" t="s">
        <v>711</v>
      </c>
      <c r="B646" s="6" t="s">
        <v>161</v>
      </c>
      <c r="C646" s="6">
        <v>58</v>
      </c>
      <c r="D646" s="6">
        <v>35</v>
      </c>
      <c r="E646" s="6">
        <v>0</v>
      </c>
      <c r="F646" s="6">
        <v>9</v>
      </c>
      <c r="G646" s="6">
        <v>0</v>
      </c>
    </row>
    <row r="647" spans="1:7">
      <c r="A647" s="6" t="s">
        <v>712</v>
      </c>
      <c r="B647" s="6" t="s">
        <v>49</v>
      </c>
      <c r="C647" s="6">
        <v>155</v>
      </c>
      <c r="D647" s="6">
        <v>75</v>
      </c>
      <c r="E647" s="6">
        <v>1</v>
      </c>
      <c r="F647" s="6">
        <v>19</v>
      </c>
      <c r="G647" s="6">
        <v>1</v>
      </c>
    </row>
    <row r="648" spans="1:7">
      <c r="A648" s="6" t="s">
        <v>713</v>
      </c>
      <c r="B648" s="6" t="s">
        <v>301</v>
      </c>
      <c r="C648" s="6">
        <v>187</v>
      </c>
      <c r="D648" s="6">
        <v>90</v>
      </c>
      <c r="E648" s="6">
        <v>0</v>
      </c>
      <c r="F648" s="6">
        <v>23</v>
      </c>
      <c r="G648" s="6">
        <v>0</v>
      </c>
    </row>
    <row r="649" spans="1:7">
      <c r="A649" s="6" t="s">
        <v>714</v>
      </c>
      <c r="B649" s="6" t="s">
        <v>49</v>
      </c>
      <c r="C649" s="6">
        <v>180</v>
      </c>
      <c r="D649" s="6">
        <v>265</v>
      </c>
      <c r="E649" s="6">
        <v>1</v>
      </c>
      <c r="F649" s="6">
        <v>49</v>
      </c>
      <c r="G649" s="6">
        <v>15</v>
      </c>
    </row>
    <row r="650" spans="1:7">
      <c r="A650" s="6" t="s">
        <v>715</v>
      </c>
      <c r="B650" s="6" t="s">
        <v>46</v>
      </c>
      <c r="C650" s="6">
        <v>28.35</v>
      </c>
      <c r="D650" s="6">
        <v>165</v>
      </c>
      <c r="E650" s="6">
        <v>14</v>
      </c>
      <c r="F650" s="6">
        <v>7</v>
      </c>
      <c r="G650" s="6">
        <v>6</v>
      </c>
    </row>
    <row r="651" spans="1:7">
      <c r="A651" s="6" t="s">
        <v>716</v>
      </c>
      <c r="B651" s="6" t="s">
        <v>717</v>
      </c>
      <c r="C651" s="6">
        <v>60</v>
      </c>
      <c r="D651" s="6">
        <v>165</v>
      </c>
      <c r="E651" s="6">
        <v>1</v>
      </c>
      <c r="F651" s="6">
        <v>33</v>
      </c>
      <c r="G651" s="6">
        <v>6</v>
      </c>
    </row>
    <row r="652" spans="1:7">
      <c r="A652" s="6" t="s">
        <v>718</v>
      </c>
      <c r="B652" s="6" t="s">
        <v>161</v>
      </c>
      <c r="C652" s="6">
        <v>120</v>
      </c>
      <c r="D652" s="6">
        <v>290</v>
      </c>
      <c r="E652" s="6">
        <v>9</v>
      </c>
      <c r="F652" s="6">
        <v>39</v>
      </c>
      <c r="G652" s="6">
        <v>15</v>
      </c>
    </row>
    <row r="653" spans="1:7">
      <c r="A653" s="6" t="s">
        <v>719</v>
      </c>
      <c r="B653" s="6" t="s">
        <v>49</v>
      </c>
      <c r="C653" s="6">
        <v>154</v>
      </c>
      <c r="D653" s="6">
        <v>180</v>
      </c>
      <c r="E653" s="6">
        <v>0</v>
      </c>
      <c r="F653" s="6">
        <v>48</v>
      </c>
      <c r="G653" s="6">
        <v>1</v>
      </c>
    </row>
    <row r="654" spans="1:7">
      <c r="A654" s="6" t="s">
        <v>720</v>
      </c>
      <c r="B654" s="6" t="s">
        <v>721</v>
      </c>
      <c r="C654" s="6">
        <v>179</v>
      </c>
      <c r="D654" s="6">
        <v>220</v>
      </c>
      <c r="E654" s="6">
        <v>1</v>
      </c>
      <c r="F654" s="6">
        <v>57</v>
      </c>
      <c r="G654" s="6">
        <v>2</v>
      </c>
    </row>
    <row r="655" spans="1:7">
      <c r="A655" s="6" t="s">
        <v>722</v>
      </c>
      <c r="B655" s="6" t="s">
        <v>49</v>
      </c>
      <c r="C655" s="6">
        <v>258</v>
      </c>
      <c r="D655" s="6">
        <v>230</v>
      </c>
      <c r="E655" s="6">
        <v>0</v>
      </c>
      <c r="F655" s="6">
        <v>60</v>
      </c>
      <c r="G655" s="6">
        <v>1</v>
      </c>
    </row>
    <row r="656" spans="1:7">
      <c r="A656" s="6" t="s">
        <v>722</v>
      </c>
      <c r="B656" s="6" t="s">
        <v>723</v>
      </c>
      <c r="C656" s="6">
        <v>133</v>
      </c>
      <c r="D656" s="6">
        <v>120</v>
      </c>
      <c r="E656" s="6">
        <v>0</v>
      </c>
      <c r="F656" s="6">
        <v>31</v>
      </c>
      <c r="G656" s="6">
        <v>0</v>
      </c>
    </row>
    <row r="657" spans="1:7">
      <c r="A657" s="6" t="s">
        <v>724</v>
      </c>
      <c r="B657" s="6" t="s">
        <v>49</v>
      </c>
      <c r="C657" s="6">
        <v>252</v>
      </c>
      <c r="D657" s="6">
        <v>145</v>
      </c>
      <c r="E657" s="6">
        <v>0</v>
      </c>
      <c r="F657" s="6">
        <v>38</v>
      </c>
      <c r="G657" s="6">
        <v>1</v>
      </c>
    </row>
    <row r="658" spans="1:7">
      <c r="A658" s="6" t="s">
        <v>724</v>
      </c>
      <c r="B658" s="6" t="s">
        <v>723</v>
      </c>
      <c r="C658" s="6">
        <v>95</v>
      </c>
      <c r="D658" s="6">
        <v>55</v>
      </c>
      <c r="E658" s="6">
        <v>0</v>
      </c>
      <c r="F658" s="6">
        <v>14</v>
      </c>
      <c r="G658" s="6">
        <v>0</v>
      </c>
    </row>
    <row r="659" spans="1:7">
      <c r="A659" s="6" t="s">
        <v>725</v>
      </c>
      <c r="B659" s="6" t="s">
        <v>726</v>
      </c>
      <c r="C659" s="6">
        <v>28</v>
      </c>
      <c r="D659" s="6">
        <v>15</v>
      </c>
      <c r="E659" s="6">
        <v>0</v>
      </c>
      <c r="F659" s="6">
        <v>4</v>
      </c>
      <c r="G659" s="6">
        <v>0</v>
      </c>
    </row>
    <row r="660" spans="1:7">
      <c r="A660" s="6" t="s">
        <v>727</v>
      </c>
      <c r="B660" s="6" t="s">
        <v>726</v>
      </c>
      <c r="C660" s="6">
        <v>66</v>
      </c>
      <c r="D660" s="6">
        <v>35</v>
      </c>
      <c r="E660" s="6">
        <v>0</v>
      </c>
      <c r="F660" s="6">
        <v>9</v>
      </c>
      <c r="G660" s="6">
        <v>1</v>
      </c>
    </row>
    <row r="661" spans="1:7">
      <c r="A661" s="6" t="s">
        <v>728</v>
      </c>
      <c r="B661" s="6" t="s">
        <v>49</v>
      </c>
      <c r="C661" s="6">
        <v>8</v>
      </c>
      <c r="D661" s="6">
        <v>30</v>
      </c>
      <c r="E661" s="6">
        <v>0</v>
      </c>
      <c r="F661" s="6">
        <v>6</v>
      </c>
      <c r="G661" s="6">
        <v>1</v>
      </c>
    </row>
    <row r="662" spans="1:7">
      <c r="A662" s="6" t="s">
        <v>729</v>
      </c>
      <c r="B662" s="6" t="s">
        <v>49</v>
      </c>
      <c r="C662" s="6">
        <v>11</v>
      </c>
      <c r="D662" s="6">
        <v>55</v>
      </c>
      <c r="E662" s="6">
        <v>3</v>
      </c>
      <c r="F662" s="6">
        <v>6</v>
      </c>
      <c r="G662" s="6">
        <v>1</v>
      </c>
    </row>
    <row r="663" spans="1:7">
      <c r="A663" s="6" t="s">
        <v>730</v>
      </c>
      <c r="B663" s="6" t="s">
        <v>49</v>
      </c>
      <c r="C663" s="6">
        <v>35</v>
      </c>
      <c r="D663" s="6">
        <v>135</v>
      </c>
      <c r="E663" s="6">
        <v>1</v>
      </c>
      <c r="F663" s="6">
        <v>30</v>
      </c>
      <c r="G663" s="6">
        <v>2</v>
      </c>
    </row>
    <row r="664" spans="1:7">
      <c r="A664" s="6" t="s">
        <v>731</v>
      </c>
      <c r="B664" s="6" t="s">
        <v>732</v>
      </c>
      <c r="C664" s="6">
        <v>95</v>
      </c>
      <c r="D664" s="6">
        <v>70</v>
      </c>
      <c r="E664" s="6">
        <v>0</v>
      </c>
      <c r="F664" s="6">
        <v>18</v>
      </c>
      <c r="G664" s="6">
        <v>0</v>
      </c>
    </row>
    <row r="665" spans="1:7">
      <c r="A665" s="6" t="s">
        <v>733</v>
      </c>
      <c r="B665" s="6" t="s">
        <v>126</v>
      </c>
      <c r="C665" s="6">
        <v>72</v>
      </c>
      <c r="D665" s="6">
        <v>165</v>
      </c>
      <c r="E665" s="6">
        <v>8</v>
      </c>
      <c r="F665" s="6">
        <v>0</v>
      </c>
      <c r="G665" s="6">
        <v>23</v>
      </c>
    </row>
    <row r="666" spans="1:7">
      <c r="A666" s="6" t="s">
        <v>734</v>
      </c>
      <c r="B666" s="6" t="s">
        <v>735</v>
      </c>
      <c r="C666" s="6">
        <v>87</v>
      </c>
      <c r="D666" s="6">
        <v>275</v>
      </c>
      <c r="E666" s="6">
        <v>19</v>
      </c>
      <c r="F666" s="6">
        <v>0</v>
      </c>
      <c r="G666" s="6">
        <v>24</v>
      </c>
    </row>
    <row r="667" spans="1:7">
      <c r="A667" s="6" t="s">
        <v>736</v>
      </c>
      <c r="B667" s="6" t="s">
        <v>737</v>
      </c>
      <c r="C667" s="6">
        <v>67</v>
      </c>
      <c r="D667" s="6">
        <v>180</v>
      </c>
      <c r="E667" s="6">
        <v>11</v>
      </c>
      <c r="F667" s="6">
        <v>0</v>
      </c>
      <c r="G667" s="6">
        <v>19</v>
      </c>
    </row>
    <row r="668" spans="1:7">
      <c r="A668" s="6" t="s">
        <v>738</v>
      </c>
      <c r="B668" s="6" t="s">
        <v>735</v>
      </c>
      <c r="C668" s="6">
        <v>89</v>
      </c>
      <c r="D668" s="6">
        <v>335</v>
      </c>
      <c r="E668" s="6">
        <v>27</v>
      </c>
      <c r="F668" s="6">
        <v>0</v>
      </c>
      <c r="G668" s="6">
        <v>21</v>
      </c>
    </row>
    <row r="669" spans="1:7">
      <c r="A669" s="6" t="s">
        <v>739</v>
      </c>
      <c r="B669" s="6" t="s">
        <v>126</v>
      </c>
      <c r="C669" s="6">
        <v>72</v>
      </c>
      <c r="D669" s="6">
        <v>160</v>
      </c>
      <c r="E669" s="6">
        <v>8</v>
      </c>
      <c r="F669" s="6">
        <v>0</v>
      </c>
      <c r="G669" s="6">
        <v>20</v>
      </c>
    </row>
    <row r="670" spans="1:7">
      <c r="A670" s="6" t="s">
        <v>740</v>
      </c>
      <c r="B670" s="6" t="s">
        <v>115</v>
      </c>
      <c r="C670" s="6">
        <v>85</v>
      </c>
      <c r="D670" s="6">
        <v>250</v>
      </c>
      <c r="E670" s="6">
        <v>18</v>
      </c>
      <c r="F670" s="6">
        <v>0</v>
      </c>
      <c r="G670" s="6">
        <v>21</v>
      </c>
    </row>
    <row r="671" spans="1:7">
      <c r="A671" s="6" t="s">
        <v>741</v>
      </c>
      <c r="B671" s="6" t="s">
        <v>126</v>
      </c>
      <c r="C671" s="6">
        <v>71</v>
      </c>
      <c r="D671" s="6">
        <v>175</v>
      </c>
      <c r="E671" s="6">
        <v>10</v>
      </c>
      <c r="F671" s="6">
        <v>0</v>
      </c>
      <c r="G671" s="6">
        <v>20</v>
      </c>
    </row>
    <row r="672" spans="1:7">
      <c r="A672" s="6" t="s">
        <v>742</v>
      </c>
      <c r="B672" s="6" t="s">
        <v>115</v>
      </c>
      <c r="C672" s="6">
        <v>85</v>
      </c>
      <c r="D672" s="6">
        <v>270</v>
      </c>
      <c r="E672" s="6">
        <v>20</v>
      </c>
      <c r="F672" s="6">
        <v>0</v>
      </c>
      <c r="G672" s="6">
        <v>21</v>
      </c>
    </row>
    <row r="673" spans="1:7">
      <c r="A673" s="6" t="s">
        <v>743</v>
      </c>
      <c r="B673" s="6" t="s">
        <v>737</v>
      </c>
      <c r="C673" s="6">
        <v>67</v>
      </c>
      <c r="D673" s="6">
        <v>165</v>
      </c>
      <c r="E673" s="6">
        <v>8</v>
      </c>
      <c r="F673" s="6">
        <v>0</v>
      </c>
      <c r="G673" s="6">
        <v>22</v>
      </c>
    </row>
    <row r="674" spans="1:7">
      <c r="A674" s="6" t="s">
        <v>744</v>
      </c>
      <c r="B674" s="6" t="s">
        <v>115</v>
      </c>
      <c r="C674" s="6">
        <v>85</v>
      </c>
      <c r="D674" s="6">
        <v>295</v>
      </c>
      <c r="E674" s="6">
        <v>22</v>
      </c>
      <c r="F674" s="6">
        <v>0</v>
      </c>
      <c r="G674" s="6">
        <v>23</v>
      </c>
    </row>
    <row r="675" spans="1:7">
      <c r="A675" s="6" t="s">
        <v>745</v>
      </c>
      <c r="B675" s="6" t="s">
        <v>746</v>
      </c>
      <c r="C675" s="6">
        <v>19</v>
      </c>
      <c r="D675" s="6">
        <v>110</v>
      </c>
      <c r="E675" s="6">
        <v>9</v>
      </c>
      <c r="F675" s="6">
        <v>0</v>
      </c>
      <c r="G675" s="6">
        <v>6</v>
      </c>
    </row>
    <row r="676" spans="1:7">
      <c r="A676" s="6" t="s">
        <v>747</v>
      </c>
      <c r="B676" s="6" t="s">
        <v>748</v>
      </c>
      <c r="C676" s="6">
        <v>46</v>
      </c>
      <c r="D676" s="6">
        <v>85</v>
      </c>
      <c r="E676" s="6">
        <v>4</v>
      </c>
      <c r="F676" s="6">
        <v>1</v>
      </c>
      <c r="G676" s="6">
        <v>11</v>
      </c>
    </row>
    <row r="677" spans="1:7">
      <c r="A677" s="6" t="s">
        <v>749</v>
      </c>
      <c r="B677" s="6" t="s">
        <v>115</v>
      </c>
      <c r="C677" s="6">
        <v>85</v>
      </c>
      <c r="D677" s="6">
        <v>140</v>
      </c>
      <c r="E677" s="6">
        <v>7</v>
      </c>
      <c r="F677" s="6">
        <v>0</v>
      </c>
      <c r="G677" s="6">
        <v>18</v>
      </c>
    </row>
    <row r="678" spans="1:7">
      <c r="A678" s="6" t="s">
        <v>750</v>
      </c>
      <c r="B678" s="6" t="s">
        <v>737</v>
      </c>
      <c r="C678" s="6">
        <v>68</v>
      </c>
      <c r="D678" s="6">
        <v>105</v>
      </c>
      <c r="E678" s="6">
        <v>4</v>
      </c>
      <c r="F678" s="6">
        <v>0</v>
      </c>
      <c r="G678" s="6">
        <v>17</v>
      </c>
    </row>
    <row r="679" spans="1:7">
      <c r="A679" s="6" t="s">
        <v>751</v>
      </c>
      <c r="B679" s="6" t="s">
        <v>115</v>
      </c>
      <c r="C679" s="6">
        <v>85</v>
      </c>
      <c r="D679" s="6">
        <v>205</v>
      </c>
      <c r="E679" s="6">
        <v>14</v>
      </c>
      <c r="F679" s="6">
        <v>0</v>
      </c>
      <c r="G679" s="6">
        <v>18</v>
      </c>
    </row>
    <row r="680" spans="1:7">
      <c r="A680" s="6" t="s">
        <v>752</v>
      </c>
      <c r="B680" s="6" t="s">
        <v>177</v>
      </c>
      <c r="C680" s="6">
        <v>13</v>
      </c>
      <c r="D680" s="6">
        <v>50</v>
      </c>
      <c r="E680" s="6">
        <v>4</v>
      </c>
      <c r="F680" s="6">
        <v>0</v>
      </c>
      <c r="G680" s="6">
        <v>3</v>
      </c>
    </row>
    <row r="681" spans="1:7">
      <c r="A681" s="6" t="s">
        <v>753</v>
      </c>
      <c r="B681" s="6" t="s">
        <v>159</v>
      </c>
      <c r="C681" s="6">
        <v>42</v>
      </c>
      <c r="D681" s="6">
        <v>140</v>
      </c>
      <c r="E681" s="6">
        <v>13</v>
      </c>
      <c r="F681" s="6">
        <v>1</v>
      </c>
      <c r="G681" s="6">
        <v>5</v>
      </c>
    </row>
    <row r="682" spans="1:7">
      <c r="A682" s="6" t="s">
        <v>754</v>
      </c>
      <c r="B682" s="6" t="s">
        <v>159</v>
      </c>
      <c r="C682" s="6">
        <v>42</v>
      </c>
      <c r="D682" s="6">
        <v>95</v>
      </c>
      <c r="E682" s="6">
        <v>7</v>
      </c>
      <c r="F682" s="6">
        <v>0</v>
      </c>
      <c r="G682" s="6">
        <v>7</v>
      </c>
    </row>
    <row r="683" spans="1:7">
      <c r="A683" s="6" t="s">
        <v>755</v>
      </c>
      <c r="B683" s="6" t="s">
        <v>159</v>
      </c>
      <c r="C683" s="6">
        <v>57</v>
      </c>
      <c r="D683" s="6">
        <v>75</v>
      </c>
      <c r="E683" s="6">
        <v>3</v>
      </c>
      <c r="F683" s="6">
        <v>1</v>
      </c>
      <c r="G683" s="6">
        <v>11</v>
      </c>
    </row>
    <row r="684" spans="1:7">
      <c r="A684" s="6" t="s">
        <v>756</v>
      </c>
      <c r="B684" s="6" t="s">
        <v>159</v>
      </c>
      <c r="C684" s="6">
        <v>57</v>
      </c>
      <c r="D684" s="6">
        <v>105</v>
      </c>
      <c r="E684" s="6">
        <v>6</v>
      </c>
      <c r="F684" s="6">
        <v>2</v>
      </c>
      <c r="G684" s="6">
        <v>10</v>
      </c>
    </row>
    <row r="685" spans="1:7">
      <c r="A685" s="6" t="s">
        <v>757</v>
      </c>
      <c r="B685" s="6" t="s">
        <v>758</v>
      </c>
      <c r="C685" s="6">
        <v>20</v>
      </c>
      <c r="D685" s="6">
        <v>105</v>
      </c>
      <c r="E685" s="6">
        <v>7</v>
      </c>
      <c r="F685" s="6">
        <v>10</v>
      </c>
      <c r="G685" s="6">
        <v>1</v>
      </c>
    </row>
    <row r="686" spans="1:7">
      <c r="A686" s="6" t="s">
        <v>759</v>
      </c>
      <c r="B686" s="6" t="s">
        <v>49</v>
      </c>
      <c r="C686" s="6">
        <v>250</v>
      </c>
      <c r="D686" s="6">
        <v>360</v>
      </c>
      <c r="E686" s="6">
        <v>21</v>
      </c>
      <c r="F686" s="6">
        <v>28</v>
      </c>
      <c r="G686" s="6">
        <v>7</v>
      </c>
    </row>
    <row r="687" spans="1:7">
      <c r="A687" s="6" t="s">
        <v>760</v>
      </c>
      <c r="B687" s="6" t="s">
        <v>49</v>
      </c>
      <c r="C687" s="6">
        <v>245</v>
      </c>
      <c r="D687" s="6">
        <v>230</v>
      </c>
      <c r="E687" s="6">
        <v>10</v>
      </c>
      <c r="F687" s="6">
        <v>31</v>
      </c>
      <c r="G687" s="6">
        <v>6</v>
      </c>
    </row>
    <row r="688" spans="1:7">
      <c r="A688" s="6" t="s">
        <v>761</v>
      </c>
      <c r="B688" s="6" t="s">
        <v>49</v>
      </c>
      <c r="C688" s="6">
        <v>245</v>
      </c>
      <c r="D688" s="6">
        <v>325</v>
      </c>
      <c r="E688" s="6">
        <v>19</v>
      </c>
      <c r="F688" s="6">
        <v>28</v>
      </c>
      <c r="G688" s="6">
        <v>12</v>
      </c>
    </row>
    <row r="689" spans="1:7">
      <c r="A689" s="6" t="s">
        <v>762</v>
      </c>
      <c r="B689" s="6" t="s">
        <v>763</v>
      </c>
      <c r="C689" s="6">
        <v>156</v>
      </c>
      <c r="D689" s="6">
        <v>145</v>
      </c>
      <c r="E689" s="6">
        <v>0</v>
      </c>
      <c r="F689" s="6">
        <v>34</v>
      </c>
      <c r="G689" s="6">
        <v>3</v>
      </c>
    </row>
    <row r="690" spans="1:7">
      <c r="A690" s="6" t="s">
        <v>764</v>
      </c>
      <c r="B690" s="6" t="s">
        <v>763</v>
      </c>
      <c r="C690" s="6">
        <v>202</v>
      </c>
      <c r="D690" s="6">
        <v>220</v>
      </c>
      <c r="E690" s="6">
        <v>0</v>
      </c>
      <c r="F690" s="6">
        <v>51</v>
      </c>
      <c r="G690" s="6">
        <v>5</v>
      </c>
    </row>
    <row r="691" spans="1:7">
      <c r="A691" s="6" t="s">
        <v>765</v>
      </c>
      <c r="B691" s="6" t="s">
        <v>763</v>
      </c>
      <c r="C691" s="6">
        <v>136</v>
      </c>
      <c r="D691" s="6">
        <v>120</v>
      </c>
      <c r="E691" s="6">
        <v>0</v>
      </c>
      <c r="F691" s="6">
        <v>27</v>
      </c>
      <c r="G691" s="6">
        <v>3</v>
      </c>
    </row>
    <row r="692" spans="1:7">
      <c r="A692" s="6" t="s">
        <v>766</v>
      </c>
      <c r="B692" s="6" t="s">
        <v>763</v>
      </c>
      <c r="C692" s="6">
        <v>135</v>
      </c>
      <c r="D692" s="6">
        <v>115</v>
      </c>
      <c r="E692" s="6">
        <v>0</v>
      </c>
      <c r="F692" s="6">
        <v>27</v>
      </c>
      <c r="G692" s="6">
        <v>2</v>
      </c>
    </row>
    <row r="693" spans="1:7">
      <c r="A693" s="6" t="s">
        <v>767</v>
      </c>
      <c r="B693" s="6" t="s">
        <v>49</v>
      </c>
      <c r="C693" s="6">
        <v>156</v>
      </c>
      <c r="D693" s="6">
        <v>340</v>
      </c>
      <c r="E693" s="6">
        <v>18</v>
      </c>
      <c r="F693" s="6">
        <v>44</v>
      </c>
      <c r="G693" s="6">
        <v>5</v>
      </c>
    </row>
    <row r="694" spans="1:7">
      <c r="A694" s="6" t="s">
        <v>768</v>
      </c>
      <c r="B694" s="6" t="s">
        <v>49</v>
      </c>
      <c r="C694" s="6">
        <v>210</v>
      </c>
      <c r="D694" s="6">
        <v>235</v>
      </c>
      <c r="E694" s="6">
        <v>12</v>
      </c>
      <c r="F694" s="6">
        <v>32</v>
      </c>
      <c r="G694" s="6">
        <v>4</v>
      </c>
    </row>
    <row r="695" spans="1:7">
      <c r="A695" s="6" t="s">
        <v>769</v>
      </c>
      <c r="B695" s="6" t="s">
        <v>49</v>
      </c>
      <c r="C695" s="6">
        <v>210</v>
      </c>
      <c r="D695" s="6">
        <v>225</v>
      </c>
      <c r="E695" s="6">
        <v>9</v>
      </c>
      <c r="F695" s="6">
        <v>35</v>
      </c>
      <c r="G695" s="6">
        <v>4</v>
      </c>
    </row>
    <row r="696" spans="1:7">
      <c r="A696" s="6" t="s">
        <v>770</v>
      </c>
      <c r="B696" s="6" t="s">
        <v>49</v>
      </c>
      <c r="C696" s="6">
        <v>210</v>
      </c>
      <c r="D696" s="6">
        <v>160</v>
      </c>
      <c r="E696" s="6">
        <v>1</v>
      </c>
      <c r="F696" s="6">
        <v>37</v>
      </c>
      <c r="G696" s="6">
        <v>4</v>
      </c>
    </row>
    <row r="697" spans="1:7">
      <c r="A697" s="6" t="s">
        <v>771</v>
      </c>
      <c r="B697" s="6" t="s">
        <v>49</v>
      </c>
      <c r="C697" s="6">
        <v>245</v>
      </c>
      <c r="D697" s="6">
        <v>230</v>
      </c>
      <c r="E697" s="6">
        <v>11</v>
      </c>
      <c r="F697" s="6">
        <v>31</v>
      </c>
      <c r="G697" s="6">
        <v>5</v>
      </c>
    </row>
    <row r="698" spans="1:7">
      <c r="A698" s="6" t="s">
        <v>772</v>
      </c>
      <c r="B698" s="6" t="s">
        <v>49</v>
      </c>
      <c r="C698" s="6">
        <v>245</v>
      </c>
      <c r="D698" s="6">
        <v>210</v>
      </c>
      <c r="E698" s="6">
        <v>9</v>
      </c>
      <c r="F698" s="6">
        <v>26</v>
      </c>
      <c r="G698" s="6">
        <v>7</v>
      </c>
    </row>
    <row r="699" spans="1:7">
      <c r="A699" s="6" t="s">
        <v>773</v>
      </c>
      <c r="B699" s="6" t="s">
        <v>774</v>
      </c>
      <c r="C699" s="6">
        <v>50</v>
      </c>
      <c r="D699" s="6">
        <v>160</v>
      </c>
      <c r="E699" s="6">
        <v>8</v>
      </c>
      <c r="F699" s="6">
        <v>20</v>
      </c>
      <c r="G699" s="6">
        <v>2</v>
      </c>
    </row>
    <row r="700" spans="1:7">
      <c r="A700" s="6" t="s">
        <v>775</v>
      </c>
      <c r="B700" s="6" t="s">
        <v>774</v>
      </c>
      <c r="C700" s="6">
        <v>50</v>
      </c>
      <c r="D700" s="6">
        <v>110</v>
      </c>
      <c r="E700" s="6">
        <v>4</v>
      </c>
      <c r="F700" s="6">
        <v>17</v>
      </c>
      <c r="G700" s="6">
        <v>2</v>
      </c>
    </row>
    <row r="701" spans="1:7">
      <c r="A701" s="6" t="s">
        <v>776</v>
      </c>
      <c r="B701" s="6" t="s">
        <v>350</v>
      </c>
      <c r="C701" s="6">
        <v>500</v>
      </c>
      <c r="D701" s="6">
        <v>1935</v>
      </c>
      <c r="E701" s="6">
        <v>94</v>
      </c>
      <c r="F701" s="6">
        <v>257</v>
      </c>
      <c r="G701" s="6">
        <v>26</v>
      </c>
    </row>
    <row r="702" spans="1:7">
      <c r="A702" s="6" t="s">
        <v>776</v>
      </c>
      <c r="B702" s="6" t="s">
        <v>161</v>
      </c>
      <c r="C702" s="6">
        <v>29</v>
      </c>
      <c r="D702" s="6">
        <v>110</v>
      </c>
      <c r="E702" s="6">
        <v>5</v>
      </c>
      <c r="F702" s="6">
        <v>15</v>
      </c>
      <c r="G702" s="6">
        <v>2</v>
      </c>
    </row>
    <row r="703" spans="1:7">
      <c r="A703" s="6" t="s">
        <v>777</v>
      </c>
      <c r="B703" s="6" t="s">
        <v>350</v>
      </c>
      <c r="C703" s="6">
        <v>514</v>
      </c>
      <c r="D703" s="6">
        <v>2025</v>
      </c>
      <c r="E703" s="6">
        <v>94</v>
      </c>
      <c r="F703" s="6">
        <v>265</v>
      </c>
      <c r="G703" s="6">
        <v>33</v>
      </c>
    </row>
    <row r="704" spans="1:7">
      <c r="A704" s="6" t="s">
        <v>777</v>
      </c>
      <c r="B704" s="6" t="s">
        <v>161</v>
      </c>
      <c r="C704" s="6">
        <v>30</v>
      </c>
      <c r="D704" s="6">
        <v>120</v>
      </c>
      <c r="E704" s="6">
        <v>5</v>
      </c>
      <c r="F704" s="6">
        <v>15</v>
      </c>
      <c r="G704" s="6">
        <v>2</v>
      </c>
    </row>
    <row r="705" spans="1:7">
      <c r="A705" s="6" t="s">
        <v>778</v>
      </c>
      <c r="B705" s="6" t="s">
        <v>779</v>
      </c>
      <c r="C705" s="6">
        <v>3</v>
      </c>
      <c r="D705" s="6">
        <v>10</v>
      </c>
      <c r="E705" s="6">
        <v>0</v>
      </c>
      <c r="F705" s="6">
        <v>2</v>
      </c>
      <c r="G705" s="6">
        <v>0</v>
      </c>
    </row>
    <row r="706" spans="1:7">
      <c r="A706" s="6" t="s">
        <v>780</v>
      </c>
      <c r="B706" s="6" t="s">
        <v>781</v>
      </c>
      <c r="C706" s="6">
        <v>16</v>
      </c>
      <c r="D706" s="6">
        <v>65</v>
      </c>
      <c r="E706" s="6">
        <v>1</v>
      </c>
      <c r="F706" s="6">
        <v>13</v>
      </c>
      <c r="G706" s="6">
        <v>2</v>
      </c>
    </row>
    <row r="707" spans="1:7">
      <c r="A707" s="6" t="s">
        <v>782</v>
      </c>
      <c r="B707" s="6" t="s">
        <v>779</v>
      </c>
      <c r="C707" s="6">
        <v>60</v>
      </c>
      <c r="D707" s="6">
        <v>240</v>
      </c>
      <c r="E707" s="6">
        <v>2</v>
      </c>
      <c r="F707" s="6">
        <v>48</v>
      </c>
      <c r="G707" s="6">
        <v>6</v>
      </c>
    </row>
    <row r="708" spans="1:7">
      <c r="A708" s="6" t="s">
        <v>783</v>
      </c>
      <c r="B708" s="6" t="s">
        <v>46</v>
      </c>
      <c r="C708" s="6">
        <v>28.35</v>
      </c>
      <c r="D708" s="6">
        <v>110</v>
      </c>
      <c r="E708" s="6">
        <v>0</v>
      </c>
      <c r="F708" s="6">
        <v>24</v>
      </c>
      <c r="G708" s="6">
        <v>3</v>
      </c>
    </row>
    <row r="709" spans="1:7">
      <c r="A709" s="6" t="s">
        <v>784</v>
      </c>
      <c r="B709" s="6" t="s">
        <v>46</v>
      </c>
      <c r="C709" s="6">
        <v>28.35</v>
      </c>
      <c r="D709" s="6">
        <v>100</v>
      </c>
      <c r="E709" s="6">
        <v>8</v>
      </c>
      <c r="F709" s="6">
        <v>1</v>
      </c>
      <c r="G709" s="6">
        <v>7</v>
      </c>
    </row>
    <row r="710" spans="1:7">
      <c r="A710" s="6" t="s">
        <v>785</v>
      </c>
      <c r="B710" s="6" t="s">
        <v>49</v>
      </c>
      <c r="C710" s="6">
        <v>256</v>
      </c>
      <c r="D710" s="6">
        <v>180</v>
      </c>
      <c r="E710" s="6">
        <v>0</v>
      </c>
      <c r="F710" s="6">
        <v>45</v>
      </c>
      <c r="G710" s="6">
        <v>2</v>
      </c>
    </row>
    <row r="711" spans="1:7">
      <c r="A711" s="6" t="s">
        <v>786</v>
      </c>
      <c r="B711" s="6" t="s">
        <v>787</v>
      </c>
      <c r="C711" s="6">
        <v>49</v>
      </c>
      <c r="D711" s="6">
        <v>115</v>
      </c>
      <c r="E711" s="6">
        <v>0</v>
      </c>
      <c r="F711" s="6">
        <v>31</v>
      </c>
      <c r="G711" s="6">
        <v>1</v>
      </c>
    </row>
    <row r="712" spans="1:7">
      <c r="A712" s="6" t="s">
        <v>788</v>
      </c>
      <c r="B712" s="6" t="s">
        <v>49</v>
      </c>
      <c r="C712" s="6">
        <v>212</v>
      </c>
      <c r="D712" s="6">
        <v>225</v>
      </c>
      <c r="E712" s="6">
        <v>0</v>
      </c>
      <c r="F712" s="6">
        <v>60</v>
      </c>
      <c r="G712" s="6">
        <v>2</v>
      </c>
    </row>
    <row r="713" spans="1:7">
      <c r="A713" s="6" t="s">
        <v>789</v>
      </c>
      <c r="B713" s="6" t="s">
        <v>187</v>
      </c>
      <c r="C713" s="6">
        <v>130</v>
      </c>
      <c r="D713" s="6">
        <v>150</v>
      </c>
      <c r="E713" s="6">
        <v>4</v>
      </c>
      <c r="F713" s="6">
        <v>25</v>
      </c>
      <c r="G713" s="6">
        <v>4</v>
      </c>
    </row>
    <row r="714" spans="1:7">
      <c r="A714" s="6" t="s">
        <v>790</v>
      </c>
      <c r="B714" s="6" t="s">
        <v>187</v>
      </c>
      <c r="C714" s="6">
        <v>130</v>
      </c>
      <c r="D714" s="6">
        <v>155</v>
      </c>
      <c r="E714" s="6">
        <v>4</v>
      </c>
      <c r="F714" s="6">
        <v>27</v>
      </c>
      <c r="G714" s="6">
        <v>4</v>
      </c>
    </row>
    <row r="715" spans="1:7">
      <c r="A715" s="6" t="s">
        <v>791</v>
      </c>
      <c r="B715" s="6" t="s">
        <v>260</v>
      </c>
      <c r="C715" s="6">
        <v>142</v>
      </c>
      <c r="D715" s="6">
        <v>205</v>
      </c>
      <c r="E715" s="6">
        <v>11</v>
      </c>
      <c r="F715" s="6">
        <v>30</v>
      </c>
      <c r="G715" s="6">
        <v>3</v>
      </c>
    </row>
    <row r="716" spans="1:7">
      <c r="A716" s="6" t="s">
        <v>792</v>
      </c>
      <c r="B716" s="6" t="s">
        <v>187</v>
      </c>
      <c r="C716" s="6">
        <v>132</v>
      </c>
      <c r="D716" s="6">
        <v>155</v>
      </c>
      <c r="E716" s="6">
        <v>4</v>
      </c>
      <c r="F716" s="6">
        <v>27</v>
      </c>
      <c r="G716" s="6">
        <v>4</v>
      </c>
    </row>
    <row r="717" spans="1:7">
      <c r="A717" s="6" t="s">
        <v>793</v>
      </c>
      <c r="B717" s="6" t="s">
        <v>260</v>
      </c>
      <c r="C717" s="6">
        <v>142</v>
      </c>
      <c r="D717" s="6">
        <v>160</v>
      </c>
      <c r="E717" s="6">
        <v>5</v>
      </c>
      <c r="F717" s="6">
        <v>28</v>
      </c>
      <c r="G717" s="6">
        <v>3</v>
      </c>
    </row>
    <row r="718" spans="1:7">
      <c r="A718" s="6" t="s">
        <v>794</v>
      </c>
      <c r="B718" s="6" t="s">
        <v>187</v>
      </c>
      <c r="C718" s="6">
        <v>130</v>
      </c>
      <c r="D718" s="6">
        <v>145</v>
      </c>
      <c r="E718" s="6">
        <v>4</v>
      </c>
      <c r="F718" s="6">
        <v>25</v>
      </c>
      <c r="G718" s="6">
        <v>4</v>
      </c>
    </row>
    <row r="719" spans="1:7">
      <c r="A719" s="6" t="s">
        <v>795</v>
      </c>
      <c r="B719" s="6" t="s">
        <v>260</v>
      </c>
      <c r="C719" s="6">
        <v>142</v>
      </c>
      <c r="D719" s="6">
        <v>220</v>
      </c>
      <c r="E719" s="6">
        <v>10</v>
      </c>
      <c r="F719" s="6">
        <v>33</v>
      </c>
      <c r="G719" s="6">
        <v>2</v>
      </c>
    </row>
    <row r="720" spans="1:7">
      <c r="A720" s="6" t="s">
        <v>796</v>
      </c>
      <c r="B720" s="6" t="s">
        <v>187</v>
      </c>
      <c r="C720" s="6">
        <v>130</v>
      </c>
      <c r="D720" s="6">
        <v>145</v>
      </c>
      <c r="E720" s="6">
        <v>4</v>
      </c>
      <c r="F720" s="6">
        <v>25</v>
      </c>
      <c r="G720" s="6">
        <v>4</v>
      </c>
    </row>
    <row r="721" spans="1:7">
      <c r="A721" s="6" t="s">
        <v>797</v>
      </c>
      <c r="B721" s="6" t="s">
        <v>187</v>
      </c>
      <c r="C721" s="6">
        <v>130</v>
      </c>
      <c r="D721" s="6">
        <v>150</v>
      </c>
      <c r="E721" s="6">
        <v>4</v>
      </c>
      <c r="F721" s="6">
        <v>27</v>
      </c>
      <c r="G721" s="6">
        <v>4</v>
      </c>
    </row>
    <row r="722" spans="1:7">
      <c r="A722" s="6" t="s">
        <v>798</v>
      </c>
      <c r="B722" s="6" t="s">
        <v>350</v>
      </c>
      <c r="C722" s="6">
        <v>454</v>
      </c>
      <c r="D722" s="6">
        <v>1160</v>
      </c>
      <c r="E722" s="6">
        <v>16</v>
      </c>
      <c r="F722" s="6">
        <v>218</v>
      </c>
      <c r="G722" s="6">
        <v>42</v>
      </c>
    </row>
    <row r="723" spans="1:7">
      <c r="A723" s="6" t="s">
        <v>798</v>
      </c>
      <c r="B723" s="6" t="s">
        <v>161</v>
      </c>
      <c r="C723" s="6">
        <v>32</v>
      </c>
      <c r="D723" s="6">
        <v>80</v>
      </c>
      <c r="E723" s="6">
        <v>1</v>
      </c>
      <c r="F723" s="6">
        <v>16</v>
      </c>
      <c r="G723" s="6">
        <v>3</v>
      </c>
    </row>
    <row r="724" spans="1:7">
      <c r="A724" s="6" t="s">
        <v>799</v>
      </c>
      <c r="B724" s="6" t="s">
        <v>161</v>
      </c>
      <c r="C724" s="6">
        <v>29</v>
      </c>
      <c r="D724" s="6">
        <v>80</v>
      </c>
      <c r="E724" s="6">
        <v>1</v>
      </c>
      <c r="F724" s="6">
        <v>16</v>
      </c>
      <c r="G724" s="6">
        <v>3</v>
      </c>
    </row>
    <row r="725" spans="1:7">
      <c r="A725" s="6" t="s">
        <v>800</v>
      </c>
      <c r="B725" s="6" t="s">
        <v>46</v>
      </c>
      <c r="C725" s="6">
        <v>28.35</v>
      </c>
      <c r="D725" s="6">
        <v>155</v>
      </c>
      <c r="E725" s="6">
        <v>13</v>
      </c>
      <c r="F725" s="6">
        <v>5</v>
      </c>
      <c r="G725" s="6">
        <v>7</v>
      </c>
    </row>
    <row r="726" spans="1:7">
      <c r="A726" s="6" t="s">
        <v>801</v>
      </c>
      <c r="B726" s="6" t="s">
        <v>58</v>
      </c>
      <c r="C726" s="6">
        <v>910</v>
      </c>
      <c r="D726" s="6">
        <v>1920</v>
      </c>
      <c r="E726" s="6">
        <v>102</v>
      </c>
      <c r="F726" s="6">
        <v>223</v>
      </c>
      <c r="G726" s="6">
        <v>36</v>
      </c>
    </row>
    <row r="727" spans="1:7">
      <c r="A727" s="6" t="s">
        <v>801</v>
      </c>
      <c r="B727" s="6" t="s">
        <v>55</v>
      </c>
      <c r="C727" s="6">
        <v>152</v>
      </c>
      <c r="D727" s="6">
        <v>320</v>
      </c>
      <c r="E727" s="6">
        <v>17</v>
      </c>
      <c r="F727" s="6">
        <v>37</v>
      </c>
      <c r="G727" s="6">
        <v>6</v>
      </c>
    </row>
    <row r="728" spans="1:7">
      <c r="A728" s="6" t="s">
        <v>802</v>
      </c>
      <c r="B728" s="6" t="s">
        <v>49</v>
      </c>
      <c r="C728" s="6">
        <v>245</v>
      </c>
      <c r="D728" s="6">
        <v>85</v>
      </c>
      <c r="E728" s="6">
        <v>1</v>
      </c>
      <c r="F728" s="6">
        <v>20</v>
      </c>
      <c r="G728" s="6">
        <v>3</v>
      </c>
    </row>
    <row r="729" spans="1:7">
      <c r="A729" s="6" t="s">
        <v>803</v>
      </c>
      <c r="B729" s="6" t="s">
        <v>49</v>
      </c>
      <c r="C729" s="6">
        <v>245</v>
      </c>
      <c r="D729" s="6">
        <v>50</v>
      </c>
      <c r="E729" s="6">
        <v>0</v>
      </c>
      <c r="F729" s="6">
        <v>12</v>
      </c>
      <c r="G729" s="6">
        <v>2</v>
      </c>
    </row>
    <row r="730" spans="1:7">
      <c r="A730" s="6" t="s">
        <v>804</v>
      </c>
      <c r="B730" s="6" t="s">
        <v>161</v>
      </c>
      <c r="C730" s="6">
        <v>176</v>
      </c>
      <c r="D730" s="6">
        <v>600</v>
      </c>
      <c r="E730" s="6">
        <v>48</v>
      </c>
      <c r="F730" s="6">
        <v>29</v>
      </c>
      <c r="G730" s="6">
        <v>13</v>
      </c>
    </row>
    <row r="731" spans="1:7">
      <c r="A731" s="6" t="s">
        <v>805</v>
      </c>
      <c r="B731" s="6" t="s">
        <v>806</v>
      </c>
      <c r="C731" s="6">
        <v>18</v>
      </c>
      <c r="D731" s="6">
        <v>5</v>
      </c>
      <c r="E731" s="6">
        <v>0</v>
      </c>
      <c r="F731" s="6">
        <v>1</v>
      </c>
      <c r="G731" s="6">
        <v>0</v>
      </c>
    </row>
    <row r="732" spans="1:7">
      <c r="A732" s="6" t="s">
        <v>807</v>
      </c>
      <c r="B732" s="6" t="s">
        <v>46</v>
      </c>
      <c r="C732" s="6">
        <v>28.35</v>
      </c>
      <c r="D732" s="6">
        <v>90</v>
      </c>
      <c r="E732" s="6">
        <v>1</v>
      </c>
      <c r="F732" s="6">
        <v>21</v>
      </c>
      <c r="G732" s="6">
        <v>3</v>
      </c>
    </row>
    <row r="733" spans="1:7">
      <c r="A733" s="6" t="s">
        <v>808</v>
      </c>
      <c r="B733" s="6" t="s">
        <v>46</v>
      </c>
      <c r="C733" s="6">
        <v>28.35</v>
      </c>
      <c r="D733" s="6">
        <v>85</v>
      </c>
      <c r="E733" s="6">
        <v>1</v>
      </c>
      <c r="F733" s="6">
        <v>21</v>
      </c>
      <c r="G733" s="6">
        <v>3</v>
      </c>
    </row>
    <row r="734" spans="1:7">
      <c r="A734" s="6" t="s">
        <v>809</v>
      </c>
      <c r="B734" s="6" t="s">
        <v>350</v>
      </c>
      <c r="C734" s="6">
        <v>454</v>
      </c>
      <c r="D734" s="6">
        <v>1260</v>
      </c>
      <c r="E734" s="6">
        <v>18</v>
      </c>
      <c r="F734" s="6">
        <v>239</v>
      </c>
      <c r="G734" s="6">
        <v>37</v>
      </c>
    </row>
    <row r="735" spans="1:7">
      <c r="A735" s="6" t="s">
        <v>809</v>
      </c>
      <c r="B735" s="6" t="s">
        <v>161</v>
      </c>
      <c r="C735" s="6">
        <v>25</v>
      </c>
      <c r="D735" s="6">
        <v>65</v>
      </c>
      <c r="E735" s="6">
        <v>1</v>
      </c>
      <c r="F735" s="6">
        <v>13</v>
      </c>
      <c r="G735" s="6">
        <v>2</v>
      </c>
    </row>
    <row r="736" spans="1:7">
      <c r="A736" s="6" t="s">
        <v>810</v>
      </c>
      <c r="B736" s="6" t="s">
        <v>161</v>
      </c>
      <c r="C736" s="6">
        <v>21</v>
      </c>
      <c r="D736" s="6">
        <v>65</v>
      </c>
      <c r="E736" s="6">
        <v>1</v>
      </c>
      <c r="F736" s="6">
        <v>13</v>
      </c>
      <c r="G736" s="6">
        <v>2</v>
      </c>
    </row>
    <row r="737" spans="1:7">
      <c r="A737" s="6" t="s">
        <v>811</v>
      </c>
      <c r="B737" s="6" t="s">
        <v>49</v>
      </c>
      <c r="C737" s="6">
        <v>145</v>
      </c>
      <c r="D737" s="6">
        <v>435</v>
      </c>
      <c r="E737" s="6">
        <v>1</v>
      </c>
      <c r="F737" s="6">
        <v>115</v>
      </c>
      <c r="G737" s="6">
        <v>5</v>
      </c>
    </row>
    <row r="738" spans="1:7">
      <c r="A738" s="6" t="s">
        <v>811</v>
      </c>
      <c r="B738" s="6" t="s">
        <v>812</v>
      </c>
      <c r="C738" s="6">
        <v>14</v>
      </c>
      <c r="D738" s="6">
        <v>40</v>
      </c>
      <c r="E738" s="6">
        <v>0</v>
      </c>
      <c r="F738" s="6">
        <v>11</v>
      </c>
      <c r="G738" s="6">
        <v>0</v>
      </c>
    </row>
    <row r="739" spans="1:7">
      <c r="A739" s="6" t="s">
        <v>813</v>
      </c>
      <c r="B739" s="6" t="s">
        <v>152</v>
      </c>
      <c r="C739" s="6">
        <v>284</v>
      </c>
      <c r="D739" s="6">
        <v>295</v>
      </c>
      <c r="E739" s="6">
        <v>0</v>
      </c>
      <c r="F739" s="6">
        <v>74</v>
      </c>
      <c r="G739" s="6">
        <v>2</v>
      </c>
    </row>
    <row r="740" spans="1:7">
      <c r="A740" s="6" t="s">
        <v>813</v>
      </c>
      <c r="B740" s="6" t="s">
        <v>49</v>
      </c>
      <c r="C740" s="6">
        <v>250</v>
      </c>
      <c r="D740" s="6">
        <v>255</v>
      </c>
      <c r="E740" s="6">
        <v>0</v>
      </c>
      <c r="F740" s="6">
        <v>65</v>
      </c>
      <c r="G740" s="6">
        <v>2</v>
      </c>
    </row>
    <row r="741" spans="1:7">
      <c r="A741" s="6" t="s">
        <v>814</v>
      </c>
      <c r="B741" s="6" t="s">
        <v>49</v>
      </c>
      <c r="C741" s="6">
        <v>123</v>
      </c>
      <c r="D741" s="6">
        <v>60</v>
      </c>
      <c r="E741" s="6">
        <v>1</v>
      </c>
      <c r="F741" s="6">
        <v>14</v>
      </c>
      <c r="G741" s="6">
        <v>1</v>
      </c>
    </row>
    <row r="742" spans="1:7">
      <c r="A742" s="6" t="s">
        <v>815</v>
      </c>
      <c r="B742" s="6" t="s">
        <v>49</v>
      </c>
      <c r="C742" s="6">
        <v>255</v>
      </c>
      <c r="D742" s="6">
        <v>230</v>
      </c>
      <c r="E742" s="6">
        <v>1</v>
      </c>
      <c r="F742" s="6">
        <v>42</v>
      </c>
      <c r="G742" s="6">
        <v>15</v>
      </c>
    </row>
    <row r="743" spans="1:7">
      <c r="A743" s="6" t="s">
        <v>816</v>
      </c>
      <c r="B743" s="6" t="s">
        <v>49</v>
      </c>
      <c r="C743" s="6">
        <v>290</v>
      </c>
      <c r="D743" s="6">
        <v>295</v>
      </c>
      <c r="E743" s="6">
        <v>3</v>
      </c>
      <c r="F743" s="6">
        <v>51</v>
      </c>
      <c r="G743" s="6">
        <v>18</v>
      </c>
    </row>
    <row r="744" spans="1:7">
      <c r="A744" s="6" t="s">
        <v>817</v>
      </c>
      <c r="B744" s="6" t="s">
        <v>43</v>
      </c>
      <c r="C744" s="6">
        <v>15</v>
      </c>
      <c r="D744" s="6">
        <v>20</v>
      </c>
      <c r="E744" s="6">
        <v>0</v>
      </c>
      <c r="F744" s="6">
        <v>5</v>
      </c>
      <c r="G744" s="6">
        <v>0</v>
      </c>
    </row>
    <row r="745" spans="1:7">
      <c r="A745" s="6" t="s">
        <v>818</v>
      </c>
      <c r="B745" s="6" t="s">
        <v>49</v>
      </c>
      <c r="C745" s="6">
        <v>240</v>
      </c>
      <c r="D745" s="6">
        <v>280</v>
      </c>
      <c r="E745" s="6">
        <v>0</v>
      </c>
      <c r="F745" s="6">
        <v>75</v>
      </c>
      <c r="G745" s="6">
        <v>1</v>
      </c>
    </row>
    <row r="746" spans="1:7">
      <c r="A746" s="6" t="s">
        <v>819</v>
      </c>
      <c r="B746" s="6" t="s">
        <v>46</v>
      </c>
      <c r="C746" s="6">
        <v>28.35</v>
      </c>
      <c r="D746" s="6">
        <v>110</v>
      </c>
      <c r="E746" s="6">
        <v>0</v>
      </c>
      <c r="F746" s="6">
        <v>25</v>
      </c>
      <c r="G746" s="6">
        <v>2</v>
      </c>
    </row>
    <row r="747" spans="1:7">
      <c r="A747" s="6" t="s">
        <v>820</v>
      </c>
      <c r="B747" s="6" t="s">
        <v>49</v>
      </c>
      <c r="C747" s="6">
        <v>195</v>
      </c>
      <c r="D747" s="6">
        <v>230</v>
      </c>
      <c r="E747" s="6">
        <v>1</v>
      </c>
      <c r="F747" s="6">
        <v>50</v>
      </c>
      <c r="G747" s="6">
        <v>5</v>
      </c>
    </row>
    <row r="748" spans="1:7">
      <c r="A748" s="6" t="s">
        <v>821</v>
      </c>
      <c r="B748" s="6" t="s">
        <v>49</v>
      </c>
      <c r="C748" s="6">
        <v>205</v>
      </c>
      <c r="D748" s="6">
        <v>225</v>
      </c>
      <c r="E748" s="6">
        <v>0</v>
      </c>
      <c r="F748" s="6">
        <v>50</v>
      </c>
      <c r="G748" s="6">
        <v>4</v>
      </c>
    </row>
    <row r="749" spans="1:7">
      <c r="A749" s="6" t="s">
        <v>822</v>
      </c>
      <c r="B749" s="6" t="s">
        <v>49</v>
      </c>
      <c r="C749" s="6">
        <v>165</v>
      </c>
      <c r="D749" s="6">
        <v>180</v>
      </c>
      <c r="E749" s="6">
        <v>0</v>
      </c>
      <c r="F749" s="6">
        <v>40</v>
      </c>
      <c r="G749" s="6">
        <v>4</v>
      </c>
    </row>
    <row r="750" spans="1:7">
      <c r="A750" s="6" t="s">
        <v>823</v>
      </c>
      <c r="B750" s="6" t="s">
        <v>49</v>
      </c>
      <c r="C750" s="6">
        <v>175</v>
      </c>
      <c r="D750" s="6">
        <v>185</v>
      </c>
      <c r="E750" s="6">
        <v>0</v>
      </c>
      <c r="F750" s="6">
        <v>41</v>
      </c>
      <c r="G750" s="6">
        <v>4</v>
      </c>
    </row>
    <row r="751" spans="1:7">
      <c r="A751" s="6" t="s">
        <v>824</v>
      </c>
      <c r="B751" s="6" t="s">
        <v>49</v>
      </c>
      <c r="C751" s="6">
        <v>185</v>
      </c>
      <c r="D751" s="6">
        <v>685</v>
      </c>
      <c r="E751" s="6">
        <v>1</v>
      </c>
      <c r="F751" s="6">
        <v>150</v>
      </c>
      <c r="G751" s="6">
        <v>14</v>
      </c>
    </row>
    <row r="752" spans="1:7">
      <c r="A752" s="6" t="s">
        <v>825</v>
      </c>
      <c r="B752" s="6" t="s">
        <v>49</v>
      </c>
      <c r="C752" s="6">
        <v>185</v>
      </c>
      <c r="D752" s="6">
        <v>670</v>
      </c>
      <c r="E752" s="6">
        <v>1</v>
      </c>
      <c r="F752" s="6">
        <v>149</v>
      </c>
      <c r="G752" s="6">
        <v>12</v>
      </c>
    </row>
    <row r="753" spans="1:7">
      <c r="A753" s="6" t="s">
        <v>826</v>
      </c>
      <c r="B753" s="6" t="s">
        <v>49</v>
      </c>
      <c r="C753" s="6">
        <v>246</v>
      </c>
      <c r="D753" s="6">
        <v>340</v>
      </c>
      <c r="E753" s="6">
        <v>19</v>
      </c>
      <c r="F753" s="6">
        <v>13</v>
      </c>
      <c r="G753" s="6">
        <v>28</v>
      </c>
    </row>
    <row r="754" spans="1:7">
      <c r="A754" s="6" t="s">
        <v>827</v>
      </c>
      <c r="B754" s="6" t="s">
        <v>49</v>
      </c>
      <c r="C754" s="6">
        <v>246</v>
      </c>
      <c r="D754" s="6">
        <v>430</v>
      </c>
      <c r="E754" s="6">
        <v>32</v>
      </c>
      <c r="F754" s="6">
        <v>7</v>
      </c>
      <c r="G754" s="6">
        <v>28</v>
      </c>
    </row>
    <row r="755" spans="1:7">
      <c r="A755" s="6" t="s">
        <v>828</v>
      </c>
      <c r="B755" s="6" t="s">
        <v>234</v>
      </c>
      <c r="C755" s="6">
        <v>150</v>
      </c>
      <c r="D755" s="6">
        <v>345</v>
      </c>
      <c r="E755" s="6">
        <v>13</v>
      </c>
      <c r="F755" s="6">
        <v>34</v>
      </c>
      <c r="G755" s="6">
        <v>22</v>
      </c>
    </row>
    <row r="756" spans="1:7">
      <c r="A756" s="6" t="s">
        <v>829</v>
      </c>
      <c r="B756" s="6" t="s">
        <v>830</v>
      </c>
      <c r="C756" s="6">
        <v>28</v>
      </c>
      <c r="D756" s="6">
        <v>85</v>
      </c>
      <c r="E756" s="6">
        <v>2</v>
      </c>
      <c r="F756" s="6">
        <v>14</v>
      </c>
      <c r="G756" s="6">
        <v>2</v>
      </c>
    </row>
    <row r="757" spans="1:7">
      <c r="A757" s="6" t="s">
        <v>831</v>
      </c>
      <c r="B757" s="6" t="s">
        <v>830</v>
      </c>
      <c r="C757" s="6">
        <v>35</v>
      </c>
      <c r="D757" s="6">
        <v>120</v>
      </c>
      <c r="E757" s="6">
        <v>3</v>
      </c>
      <c r="F757" s="6">
        <v>20</v>
      </c>
      <c r="G757" s="6">
        <v>3</v>
      </c>
    </row>
    <row r="758" spans="1:7">
      <c r="A758" s="6" t="s">
        <v>832</v>
      </c>
      <c r="B758" s="6" t="s">
        <v>830</v>
      </c>
      <c r="C758" s="6">
        <v>40</v>
      </c>
      <c r="D758" s="6">
        <v>115</v>
      </c>
      <c r="E758" s="6">
        <v>2</v>
      </c>
      <c r="F758" s="6">
        <v>20</v>
      </c>
      <c r="G758" s="6">
        <v>3</v>
      </c>
    </row>
    <row r="759" spans="1:7">
      <c r="A759" s="6" t="s">
        <v>833</v>
      </c>
      <c r="B759" s="6" t="s">
        <v>830</v>
      </c>
      <c r="C759" s="6">
        <v>50</v>
      </c>
      <c r="D759" s="6">
        <v>155</v>
      </c>
      <c r="E759" s="6">
        <v>2</v>
      </c>
      <c r="F759" s="6">
        <v>30</v>
      </c>
      <c r="G759" s="6">
        <v>5</v>
      </c>
    </row>
    <row r="760" spans="1:7">
      <c r="A760" s="6" t="s">
        <v>834</v>
      </c>
      <c r="B760" s="6" t="s">
        <v>830</v>
      </c>
      <c r="C760" s="6">
        <v>135</v>
      </c>
      <c r="D760" s="6">
        <v>400</v>
      </c>
      <c r="E760" s="6">
        <v>8</v>
      </c>
      <c r="F760" s="6">
        <v>72</v>
      </c>
      <c r="G760" s="6">
        <v>11</v>
      </c>
    </row>
    <row r="761" spans="1:7">
      <c r="A761" s="6" t="s">
        <v>835</v>
      </c>
      <c r="B761" s="6" t="s">
        <v>136</v>
      </c>
      <c r="C761" s="6">
        <v>370</v>
      </c>
      <c r="D761" s="6">
        <v>165</v>
      </c>
      <c r="E761" s="6">
        <v>0</v>
      </c>
      <c r="F761" s="6">
        <v>42</v>
      </c>
      <c r="G761" s="6">
        <v>0</v>
      </c>
    </row>
    <row r="762" spans="1:7">
      <c r="A762" s="6" t="s">
        <v>836</v>
      </c>
      <c r="B762" s="6" t="s">
        <v>350</v>
      </c>
      <c r="C762" s="6">
        <v>454</v>
      </c>
      <c r="D762" s="6">
        <v>1190</v>
      </c>
      <c r="E762" s="6">
        <v>17</v>
      </c>
      <c r="F762" s="6">
        <v>218</v>
      </c>
      <c r="G762" s="6">
        <v>38</v>
      </c>
    </row>
    <row r="763" spans="1:7">
      <c r="A763" s="6" t="s">
        <v>836</v>
      </c>
      <c r="B763" s="6" t="s">
        <v>161</v>
      </c>
      <c r="C763" s="6">
        <v>25</v>
      </c>
      <c r="D763" s="6">
        <v>65</v>
      </c>
      <c r="E763" s="6">
        <v>1</v>
      </c>
      <c r="F763" s="6">
        <v>12</v>
      </c>
      <c r="G763" s="6">
        <v>2</v>
      </c>
    </row>
    <row r="764" spans="1:7">
      <c r="A764" s="6" t="s">
        <v>837</v>
      </c>
      <c r="B764" s="6" t="s">
        <v>161</v>
      </c>
      <c r="C764" s="6">
        <v>22</v>
      </c>
      <c r="D764" s="6">
        <v>65</v>
      </c>
      <c r="E764" s="6">
        <v>1</v>
      </c>
      <c r="F764" s="6">
        <v>12</v>
      </c>
      <c r="G764" s="6">
        <v>2</v>
      </c>
    </row>
    <row r="765" spans="1:7">
      <c r="A765" s="6" t="s">
        <v>838</v>
      </c>
      <c r="B765" s="6" t="s">
        <v>839</v>
      </c>
      <c r="C765" s="6">
        <v>14</v>
      </c>
      <c r="D765" s="6">
        <v>55</v>
      </c>
      <c r="E765" s="6">
        <v>1</v>
      </c>
      <c r="F765" s="6">
        <v>10</v>
      </c>
      <c r="G765" s="6">
        <v>1</v>
      </c>
    </row>
    <row r="766" spans="1:7">
      <c r="A766" s="6" t="s">
        <v>840</v>
      </c>
      <c r="B766" s="6" t="s">
        <v>49</v>
      </c>
      <c r="C766" s="6">
        <v>218</v>
      </c>
      <c r="D766" s="6">
        <v>1925</v>
      </c>
      <c r="E766" s="6">
        <v>218</v>
      </c>
      <c r="F766" s="6">
        <v>0</v>
      </c>
      <c r="G766" s="6">
        <v>0</v>
      </c>
    </row>
    <row r="767" spans="1:7">
      <c r="A767" s="6" t="s">
        <v>840</v>
      </c>
      <c r="B767" s="6" t="s">
        <v>43</v>
      </c>
      <c r="C767" s="6">
        <v>14</v>
      </c>
      <c r="D767" s="6">
        <v>125</v>
      </c>
      <c r="E767" s="6">
        <v>14</v>
      </c>
      <c r="F767" s="6">
        <v>0</v>
      </c>
      <c r="G767" s="6">
        <v>0</v>
      </c>
    </row>
    <row r="768" spans="1:7">
      <c r="A768" s="6" t="s">
        <v>841</v>
      </c>
      <c r="B768" s="6" t="s">
        <v>159</v>
      </c>
      <c r="C768" s="6">
        <v>57</v>
      </c>
      <c r="D768" s="6">
        <v>145</v>
      </c>
      <c r="E768" s="6">
        <v>11</v>
      </c>
      <c r="F768" s="6">
        <v>1</v>
      </c>
      <c r="G768" s="6">
        <v>8</v>
      </c>
    </row>
    <row r="769" spans="1:7">
      <c r="A769" s="6" t="s">
        <v>842</v>
      </c>
      <c r="B769" s="6" t="s">
        <v>159</v>
      </c>
      <c r="C769" s="6">
        <v>20</v>
      </c>
      <c r="D769" s="6">
        <v>85</v>
      </c>
      <c r="E769" s="6">
        <v>7</v>
      </c>
      <c r="F769" s="6">
        <v>1</v>
      </c>
      <c r="G769" s="6">
        <v>5</v>
      </c>
    </row>
    <row r="770" spans="1:7">
      <c r="A770" s="6" t="s">
        <v>843</v>
      </c>
      <c r="B770" s="6" t="s">
        <v>115</v>
      </c>
      <c r="C770" s="6">
        <v>85</v>
      </c>
      <c r="D770" s="6">
        <v>140</v>
      </c>
      <c r="E770" s="6">
        <v>5</v>
      </c>
      <c r="F770" s="6">
        <v>0</v>
      </c>
      <c r="G770" s="6">
        <v>21</v>
      </c>
    </row>
    <row r="771" spans="1:7">
      <c r="A771" s="6" t="s">
        <v>844</v>
      </c>
      <c r="B771" s="6" t="s">
        <v>115</v>
      </c>
      <c r="C771" s="6">
        <v>85</v>
      </c>
      <c r="D771" s="6">
        <v>120</v>
      </c>
      <c r="E771" s="6">
        <v>5</v>
      </c>
      <c r="F771" s="6">
        <v>0</v>
      </c>
      <c r="G771" s="6">
        <v>17</v>
      </c>
    </row>
    <row r="772" spans="1:7">
      <c r="A772" s="6" t="s">
        <v>845</v>
      </c>
      <c r="B772" s="6" t="s">
        <v>115</v>
      </c>
      <c r="C772" s="6">
        <v>85</v>
      </c>
      <c r="D772" s="6">
        <v>150</v>
      </c>
      <c r="E772" s="6">
        <v>8</v>
      </c>
      <c r="F772" s="6">
        <v>0</v>
      </c>
      <c r="G772" s="6">
        <v>18</v>
      </c>
    </row>
    <row r="773" spans="1:7">
      <c r="A773" s="6" t="s">
        <v>846</v>
      </c>
      <c r="B773" s="6" t="s">
        <v>91</v>
      </c>
      <c r="C773" s="6">
        <v>5.5</v>
      </c>
      <c r="D773" s="6">
        <v>0</v>
      </c>
      <c r="E773" s="6">
        <v>0</v>
      </c>
      <c r="F773" s="6">
        <v>0</v>
      </c>
      <c r="G773" s="6">
        <v>0</v>
      </c>
    </row>
    <row r="774" spans="1:7">
      <c r="A774" s="6" t="s">
        <v>847</v>
      </c>
      <c r="B774" s="6" t="s">
        <v>848</v>
      </c>
      <c r="C774" s="6">
        <v>12</v>
      </c>
      <c r="D774" s="6">
        <v>50</v>
      </c>
      <c r="E774" s="6">
        <v>1</v>
      </c>
      <c r="F774" s="6">
        <v>9</v>
      </c>
      <c r="G774" s="6">
        <v>1</v>
      </c>
    </row>
    <row r="775" spans="1:7">
      <c r="A775" s="6" t="s">
        <v>849</v>
      </c>
      <c r="B775" s="6" t="s">
        <v>43</v>
      </c>
      <c r="C775" s="6">
        <v>15</v>
      </c>
      <c r="D775" s="6">
        <v>35</v>
      </c>
      <c r="E775" s="6">
        <v>3</v>
      </c>
      <c r="F775" s="6">
        <v>2</v>
      </c>
      <c r="G775" s="6">
        <v>1</v>
      </c>
    </row>
    <row r="776" spans="1:7">
      <c r="A776" s="6" t="s">
        <v>850</v>
      </c>
      <c r="B776" s="6" t="s">
        <v>277</v>
      </c>
      <c r="C776" s="6">
        <v>40</v>
      </c>
      <c r="D776" s="6">
        <v>195</v>
      </c>
      <c r="E776" s="6">
        <v>8</v>
      </c>
      <c r="F776" s="6">
        <v>29</v>
      </c>
      <c r="G776" s="6">
        <v>2</v>
      </c>
    </row>
    <row r="777" spans="1:7">
      <c r="A777" s="6" t="s">
        <v>851</v>
      </c>
      <c r="B777" s="6" t="s">
        <v>115</v>
      </c>
      <c r="C777" s="6">
        <v>85</v>
      </c>
      <c r="D777" s="6">
        <v>175</v>
      </c>
      <c r="E777" s="6">
        <v>9</v>
      </c>
      <c r="F777" s="6">
        <v>0</v>
      </c>
      <c r="G777" s="6">
        <v>20</v>
      </c>
    </row>
    <row r="778" spans="1:7">
      <c r="A778" s="6" t="s">
        <v>852</v>
      </c>
      <c r="B778" s="6" t="s">
        <v>49</v>
      </c>
      <c r="C778" s="6">
        <v>236</v>
      </c>
      <c r="D778" s="6">
        <v>45</v>
      </c>
      <c r="E778" s="6">
        <v>0</v>
      </c>
      <c r="F778" s="6">
        <v>10</v>
      </c>
      <c r="G778" s="6">
        <v>2</v>
      </c>
    </row>
    <row r="779" spans="1:7">
      <c r="A779" s="6" t="s">
        <v>853</v>
      </c>
      <c r="B779" s="6" t="s">
        <v>854</v>
      </c>
      <c r="C779" s="6">
        <v>90</v>
      </c>
      <c r="D779" s="6">
        <v>195</v>
      </c>
      <c r="E779" s="6">
        <v>10</v>
      </c>
      <c r="F779" s="6">
        <v>10</v>
      </c>
      <c r="G779" s="6">
        <v>15</v>
      </c>
    </row>
    <row r="780" spans="1:7">
      <c r="A780" s="6" t="s">
        <v>855</v>
      </c>
      <c r="B780" s="6" t="s">
        <v>46</v>
      </c>
      <c r="C780" s="6">
        <v>28.35</v>
      </c>
      <c r="D780" s="6">
        <v>10</v>
      </c>
      <c r="E780" s="6">
        <v>0</v>
      </c>
      <c r="F780" s="6">
        <v>3</v>
      </c>
      <c r="G780" s="6">
        <v>0</v>
      </c>
    </row>
    <row r="781" spans="1:7">
      <c r="A781" s="6" t="s">
        <v>856</v>
      </c>
      <c r="B781" s="6" t="s">
        <v>46</v>
      </c>
      <c r="C781" s="6">
        <v>28.35</v>
      </c>
      <c r="D781" s="6">
        <v>80</v>
      </c>
      <c r="E781" s="6">
        <v>2</v>
      </c>
      <c r="F781" s="6">
        <v>7</v>
      </c>
      <c r="G781" s="6">
        <v>16</v>
      </c>
    </row>
    <row r="782" spans="1:7">
      <c r="A782" s="6" t="s">
        <v>857</v>
      </c>
      <c r="B782" s="6" t="s">
        <v>49</v>
      </c>
      <c r="C782" s="6">
        <v>125</v>
      </c>
      <c r="D782" s="6">
        <v>440</v>
      </c>
      <c r="E782" s="6">
        <v>1</v>
      </c>
      <c r="F782" s="6">
        <v>93</v>
      </c>
      <c r="G782" s="6">
        <v>12</v>
      </c>
    </row>
    <row r="783" spans="1:7">
      <c r="A783" s="6" t="s">
        <v>858</v>
      </c>
      <c r="B783" s="6" t="s">
        <v>49</v>
      </c>
      <c r="C783" s="6">
        <v>170</v>
      </c>
      <c r="D783" s="6">
        <v>860</v>
      </c>
      <c r="E783" s="6">
        <v>61</v>
      </c>
      <c r="F783" s="6">
        <v>97</v>
      </c>
      <c r="G783" s="6">
        <v>7</v>
      </c>
    </row>
    <row r="784" spans="1:7">
      <c r="A784" s="6" t="s">
        <v>859</v>
      </c>
      <c r="B784" s="6" t="s">
        <v>43</v>
      </c>
      <c r="C784" s="6">
        <v>8</v>
      </c>
      <c r="D784" s="6">
        <v>45</v>
      </c>
      <c r="E784" s="6">
        <v>4</v>
      </c>
      <c r="F784" s="6">
        <v>1</v>
      </c>
      <c r="G784" s="6">
        <v>2</v>
      </c>
    </row>
    <row r="785" spans="1:7">
      <c r="A785" s="6" t="s">
        <v>860</v>
      </c>
      <c r="B785" s="6" t="s">
        <v>152</v>
      </c>
      <c r="C785" s="6">
        <v>283</v>
      </c>
      <c r="D785" s="6">
        <v>335</v>
      </c>
      <c r="E785" s="6">
        <v>8</v>
      </c>
      <c r="F785" s="6">
        <v>60</v>
      </c>
      <c r="G785" s="6">
        <v>9</v>
      </c>
    </row>
    <row r="786" spans="1:7">
      <c r="A786" s="6" t="s">
        <v>861</v>
      </c>
      <c r="B786" s="6" t="s">
        <v>152</v>
      </c>
      <c r="C786" s="6">
        <v>283</v>
      </c>
      <c r="D786" s="6">
        <v>315</v>
      </c>
      <c r="E786" s="6">
        <v>9</v>
      </c>
      <c r="F786" s="6">
        <v>50</v>
      </c>
      <c r="G786" s="6">
        <v>11</v>
      </c>
    </row>
    <row r="787" spans="1:7">
      <c r="A787" s="6" t="s">
        <v>862</v>
      </c>
      <c r="B787" s="6" t="s">
        <v>54</v>
      </c>
      <c r="C787" s="6">
        <v>777</v>
      </c>
      <c r="D787" s="6">
        <v>2830</v>
      </c>
      <c r="E787" s="6">
        <v>108</v>
      </c>
      <c r="F787" s="6">
        <v>434</v>
      </c>
      <c r="G787" s="6">
        <v>35</v>
      </c>
    </row>
    <row r="788" spans="1:7">
      <c r="A788" s="6" t="s">
        <v>863</v>
      </c>
      <c r="B788" s="6" t="s">
        <v>54</v>
      </c>
      <c r="C788" s="6">
        <v>1096</v>
      </c>
      <c r="D788" s="6">
        <v>4020</v>
      </c>
      <c r="E788" s="6">
        <v>129</v>
      </c>
      <c r="F788" s="6">
        <v>694</v>
      </c>
      <c r="G788" s="6">
        <v>37</v>
      </c>
    </row>
    <row r="789" spans="1:7">
      <c r="A789" s="6" t="s">
        <v>863</v>
      </c>
      <c r="B789" s="6" t="s">
        <v>55</v>
      </c>
      <c r="C789" s="6">
        <v>121</v>
      </c>
      <c r="D789" s="6">
        <v>445</v>
      </c>
      <c r="E789" s="6">
        <v>14</v>
      </c>
      <c r="F789" s="6">
        <v>77</v>
      </c>
      <c r="G789" s="6">
        <v>4</v>
      </c>
    </row>
    <row r="790" spans="1:7">
      <c r="A790" s="6" t="s">
        <v>864</v>
      </c>
      <c r="B790" s="6" t="s">
        <v>55</v>
      </c>
      <c r="C790" s="6">
        <v>86</v>
      </c>
      <c r="D790" s="6">
        <v>315</v>
      </c>
      <c r="E790" s="6">
        <v>12</v>
      </c>
      <c r="F790" s="6">
        <v>48</v>
      </c>
      <c r="G790" s="6">
        <v>4</v>
      </c>
    </row>
    <row r="791" spans="1:7">
      <c r="A791" s="6" t="s">
        <v>865</v>
      </c>
      <c r="B791" s="6" t="s">
        <v>483</v>
      </c>
      <c r="C791" s="6">
        <v>1542</v>
      </c>
      <c r="D791" s="6">
        <v>2160</v>
      </c>
      <c r="E791" s="6">
        <v>31</v>
      </c>
      <c r="F791" s="6">
        <v>469</v>
      </c>
      <c r="G791" s="6">
        <v>17</v>
      </c>
    </row>
    <row r="792" spans="1:7">
      <c r="A792" s="6" t="s">
        <v>865</v>
      </c>
      <c r="B792" s="6" t="s">
        <v>49</v>
      </c>
      <c r="C792" s="6">
        <v>193</v>
      </c>
      <c r="D792" s="6">
        <v>270</v>
      </c>
      <c r="E792" s="6">
        <v>4</v>
      </c>
      <c r="F792" s="6">
        <v>59</v>
      </c>
      <c r="G792" s="6">
        <v>2</v>
      </c>
    </row>
    <row r="793" spans="1:7">
      <c r="A793" s="6" t="s">
        <v>866</v>
      </c>
      <c r="B793" s="6" t="s">
        <v>277</v>
      </c>
      <c r="C793" s="6">
        <v>32</v>
      </c>
      <c r="D793" s="6">
        <v>155</v>
      </c>
      <c r="E793" s="6">
        <v>8</v>
      </c>
      <c r="F793" s="6">
        <v>20</v>
      </c>
      <c r="G793" s="6">
        <v>2</v>
      </c>
    </row>
    <row r="794" spans="1:7">
      <c r="A794" s="6" t="s">
        <v>867</v>
      </c>
      <c r="B794" s="6" t="s">
        <v>868</v>
      </c>
      <c r="C794" s="6">
        <v>28</v>
      </c>
      <c r="D794" s="6">
        <v>145</v>
      </c>
      <c r="E794" s="6">
        <v>8</v>
      </c>
      <c r="F794" s="6">
        <v>17</v>
      </c>
      <c r="G794" s="6">
        <v>2</v>
      </c>
    </row>
    <row r="795" spans="1:7">
      <c r="A795" s="6" t="s">
        <v>869</v>
      </c>
      <c r="B795" s="6" t="s">
        <v>46</v>
      </c>
      <c r="C795" s="6">
        <v>28.35</v>
      </c>
      <c r="D795" s="6">
        <v>100</v>
      </c>
      <c r="E795" s="6">
        <v>1</v>
      </c>
      <c r="F795" s="6">
        <v>23</v>
      </c>
      <c r="G795" s="6">
        <v>3</v>
      </c>
    </row>
    <row r="796" spans="1:7">
      <c r="A796" s="6" t="s">
        <v>870</v>
      </c>
      <c r="B796" s="6" t="s">
        <v>115</v>
      </c>
      <c r="C796" s="6">
        <v>85</v>
      </c>
      <c r="D796" s="6">
        <v>100</v>
      </c>
      <c r="E796" s="6">
        <v>1</v>
      </c>
      <c r="F796" s="6">
        <v>1</v>
      </c>
      <c r="G796" s="6">
        <v>21</v>
      </c>
    </row>
    <row r="797" spans="1:7">
      <c r="A797" s="6" t="s">
        <v>871</v>
      </c>
      <c r="B797" s="6" t="s">
        <v>115</v>
      </c>
      <c r="C797" s="6">
        <v>85</v>
      </c>
      <c r="D797" s="6">
        <v>200</v>
      </c>
      <c r="E797" s="6">
        <v>10</v>
      </c>
      <c r="F797" s="6">
        <v>11</v>
      </c>
      <c r="G797" s="6">
        <v>16</v>
      </c>
    </row>
    <row r="798" spans="1:7">
      <c r="A798" s="6" t="s">
        <v>872</v>
      </c>
      <c r="B798" s="6" t="s">
        <v>873</v>
      </c>
      <c r="C798" s="6">
        <v>28</v>
      </c>
      <c r="D798" s="6">
        <v>105</v>
      </c>
      <c r="E798" s="6">
        <v>4</v>
      </c>
      <c r="F798" s="6">
        <v>17</v>
      </c>
      <c r="G798" s="6">
        <v>1</v>
      </c>
    </row>
    <row r="799" spans="1:7">
      <c r="A799" s="6" t="s">
        <v>874</v>
      </c>
      <c r="B799" s="6" t="s">
        <v>873</v>
      </c>
      <c r="C799" s="6">
        <v>42</v>
      </c>
      <c r="D799" s="6">
        <v>155</v>
      </c>
      <c r="E799" s="6">
        <v>5</v>
      </c>
      <c r="F799" s="6">
        <v>27</v>
      </c>
      <c r="G799" s="6">
        <v>1</v>
      </c>
    </row>
    <row r="800" spans="1:7">
      <c r="A800" s="6" t="s">
        <v>875</v>
      </c>
      <c r="B800" s="6" t="s">
        <v>876</v>
      </c>
      <c r="C800" s="6">
        <v>3</v>
      </c>
      <c r="D800" s="6">
        <v>15</v>
      </c>
      <c r="E800" s="6">
        <v>1</v>
      </c>
      <c r="F800" s="6">
        <v>2</v>
      </c>
      <c r="G800" s="6">
        <v>0</v>
      </c>
    </row>
    <row r="801" spans="1:7">
      <c r="A801" s="6" t="s">
        <v>877</v>
      </c>
      <c r="B801" s="6" t="s">
        <v>49</v>
      </c>
      <c r="C801" s="6">
        <v>135</v>
      </c>
      <c r="D801" s="6">
        <v>25</v>
      </c>
      <c r="E801" s="6">
        <v>0</v>
      </c>
      <c r="F801" s="6">
        <v>6</v>
      </c>
      <c r="G801" s="6">
        <v>2</v>
      </c>
    </row>
    <row r="802" spans="1:7">
      <c r="A802" s="6" t="s">
        <v>878</v>
      </c>
      <c r="B802" s="6" t="s">
        <v>49</v>
      </c>
      <c r="C802" s="6">
        <v>135</v>
      </c>
      <c r="D802" s="6">
        <v>25</v>
      </c>
      <c r="E802" s="6">
        <v>0</v>
      </c>
      <c r="F802" s="6">
        <v>6</v>
      </c>
      <c r="G802" s="6">
        <v>2</v>
      </c>
    </row>
    <row r="803" spans="1:7">
      <c r="A803" s="6" t="s">
        <v>879</v>
      </c>
      <c r="B803" s="6" t="s">
        <v>49</v>
      </c>
      <c r="C803" s="6">
        <v>135</v>
      </c>
      <c r="D803" s="6">
        <v>25</v>
      </c>
      <c r="E803" s="6">
        <v>0</v>
      </c>
      <c r="F803" s="6">
        <v>6</v>
      </c>
      <c r="G803" s="6">
        <v>2</v>
      </c>
    </row>
    <row r="804" spans="1:7">
      <c r="A804" s="6" t="s">
        <v>880</v>
      </c>
      <c r="B804" s="6" t="s">
        <v>49</v>
      </c>
      <c r="C804" s="6">
        <v>135</v>
      </c>
      <c r="D804" s="6">
        <v>25</v>
      </c>
      <c r="E804" s="6">
        <v>0</v>
      </c>
      <c r="F804" s="6">
        <v>6</v>
      </c>
      <c r="G804" s="6">
        <v>2</v>
      </c>
    </row>
    <row r="805" spans="1:7">
      <c r="A805" s="6" t="s">
        <v>881</v>
      </c>
      <c r="B805" s="6" t="s">
        <v>49</v>
      </c>
      <c r="C805" s="6">
        <v>135</v>
      </c>
      <c r="D805" s="6">
        <v>35</v>
      </c>
      <c r="E805" s="6">
        <v>0</v>
      </c>
      <c r="F805" s="6">
        <v>8</v>
      </c>
      <c r="G805" s="6">
        <v>2</v>
      </c>
    </row>
    <row r="806" spans="1:7">
      <c r="A806" s="6" t="s">
        <v>882</v>
      </c>
      <c r="B806" s="6" t="s">
        <v>49</v>
      </c>
      <c r="C806" s="6">
        <v>135</v>
      </c>
      <c r="D806" s="6">
        <v>35</v>
      </c>
      <c r="E806" s="6">
        <v>0</v>
      </c>
      <c r="F806" s="6">
        <v>8</v>
      </c>
      <c r="G806" s="6">
        <v>2</v>
      </c>
    </row>
    <row r="807" spans="1:7">
      <c r="A807" s="6" t="s">
        <v>883</v>
      </c>
      <c r="B807" s="6" t="s">
        <v>49</v>
      </c>
      <c r="C807" s="6">
        <v>125</v>
      </c>
      <c r="D807" s="6">
        <v>45</v>
      </c>
      <c r="E807" s="6">
        <v>0</v>
      </c>
      <c r="F807" s="6">
        <v>10</v>
      </c>
      <c r="G807" s="6">
        <v>2</v>
      </c>
    </row>
    <row r="808" spans="1:7">
      <c r="A808" s="6" t="s">
        <v>884</v>
      </c>
      <c r="B808" s="6" t="s">
        <v>49</v>
      </c>
      <c r="C808" s="6">
        <v>125</v>
      </c>
      <c r="D808" s="6">
        <v>45</v>
      </c>
      <c r="E808" s="6">
        <v>0</v>
      </c>
      <c r="F808" s="6">
        <v>10</v>
      </c>
      <c r="G808" s="6">
        <v>2</v>
      </c>
    </row>
    <row r="809" spans="1:7">
      <c r="A809" s="6" t="s">
        <v>885</v>
      </c>
      <c r="B809" s="6" t="s">
        <v>49</v>
      </c>
      <c r="C809" s="6">
        <v>230</v>
      </c>
      <c r="D809" s="6">
        <v>495</v>
      </c>
      <c r="E809" s="6">
        <v>48</v>
      </c>
      <c r="F809" s="6">
        <v>10</v>
      </c>
      <c r="G809" s="6">
        <v>7</v>
      </c>
    </row>
    <row r="810" spans="1:7">
      <c r="A810" s="6" t="s">
        <v>885</v>
      </c>
      <c r="B810" s="6" t="s">
        <v>43</v>
      </c>
      <c r="C810" s="6">
        <v>12</v>
      </c>
      <c r="D810" s="6">
        <v>25</v>
      </c>
      <c r="E810" s="6">
        <v>3</v>
      </c>
      <c r="F810" s="6">
        <v>1</v>
      </c>
      <c r="G810" s="6">
        <v>0</v>
      </c>
    </row>
    <row r="811" spans="1:7">
      <c r="A811" s="6" t="s">
        <v>886</v>
      </c>
      <c r="B811" s="6" t="s">
        <v>43</v>
      </c>
      <c r="C811" s="6">
        <v>18</v>
      </c>
      <c r="D811" s="6">
        <v>10</v>
      </c>
      <c r="E811" s="6">
        <v>0</v>
      </c>
      <c r="F811" s="6">
        <v>2</v>
      </c>
      <c r="G811" s="6">
        <v>2</v>
      </c>
    </row>
    <row r="812" spans="1:7">
      <c r="A812" s="6" t="s">
        <v>887</v>
      </c>
      <c r="B812" s="6" t="s">
        <v>49</v>
      </c>
      <c r="C812" s="6">
        <v>218</v>
      </c>
      <c r="D812" s="6">
        <v>1925</v>
      </c>
      <c r="E812" s="6">
        <v>218</v>
      </c>
      <c r="F812" s="6">
        <v>0</v>
      </c>
      <c r="G812" s="6">
        <v>0</v>
      </c>
    </row>
    <row r="813" spans="1:7">
      <c r="A813" s="6" t="s">
        <v>887</v>
      </c>
      <c r="B813" s="6" t="s">
        <v>43</v>
      </c>
      <c r="C813" s="6">
        <v>14</v>
      </c>
      <c r="D813" s="6">
        <v>125</v>
      </c>
      <c r="E813" s="6">
        <v>14</v>
      </c>
      <c r="F813" s="6">
        <v>0</v>
      </c>
      <c r="G813" s="6">
        <v>0</v>
      </c>
    </row>
    <row r="814" spans="1:7">
      <c r="A814" s="6" t="s">
        <v>888</v>
      </c>
      <c r="B814" s="6" t="s">
        <v>49</v>
      </c>
      <c r="C814" s="6">
        <v>218</v>
      </c>
      <c r="D814" s="6">
        <v>1925</v>
      </c>
      <c r="E814" s="6">
        <v>218</v>
      </c>
      <c r="F814" s="6">
        <v>0</v>
      </c>
      <c r="G814" s="6">
        <v>0</v>
      </c>
    </row>
    <row r="815" spans="1:7">
      <c r="A815" s="6" t="s">
        <v>888</v>
      </c>
      <c r="B815" s="6" t="s">
        <v>43</v>
      </c>
      <c r="C815" s="6">
        <v>14</v>
      </c>
      <c r="D815" s="6">
        <v>125</v>
      </c>
      <c r="E815" s="6">
        <v>14</v>
      </c>
      <c r="F815" s="6">
        <v>0</v>
      </c>
      <c r="G815" s="6">
        <v>0</v>
      </c>
    </row>
    <row r="816" spans="1:7">
      <c r="A816" s="6" t="s">
        <v>889</v>
      </c>
      <c r="B816" s="6" t="s">
        <v>49</v>
      </c>
      <c r="C816" s="6">
        <v>180</v>
      </c>
      <c r="D816" s="6">
        <v>235</v>
      </c>
      <c r="E816" s="6">
        <v>10</v>
      </c>
      <c r="F816" s="6">
        <v>19</v>
      </c>
      <c r="G816" s="6">
        <v>20</v>
      </c>
    </row>
    <row r="817" spans="1:7">
      <c r="A817" s="6" t="s">
        <v>890</v>
      </c>
      <c r="B817" s="6" t="s">
        <v>49</v>
      </c>
      <c r="C817" s="6">
        <v>130</v>
      </c>
      <c r="D817" s="6">
        <v>190</v>
      </c>
      <c r="E817" s="6">
        <v>1</v>
      </c>
      <c r="F817" s="6">
        <v>39</v>
      </c>
      <c r="G817" s="6">
        <v>7</v>
      </c>
    </row>
    <row r="818" spans="1:7">
      <c r="A818" s="6" t="s">
        <v>891</v>
      </c>
      <c r="B818" s="6" t="s">
        <v>49</v>
      </c>
      <c r="C818" s="6">
        <v>140</v>
      </c>
      <c r="D818" s="6">
        <v>155</v>
      </c>
      <c r="E818" s="6">
        <v>1</v>
      </c>
      <c r="F818" s="6">
        <v>32</v>
      </c>
      <c r="G818" s="6">
        <v>5</v>
      </c>
    </row>
    <row r="819" spans="1:7">
      <c r="A819" s="6" t="s">
        <v>892</v>
      </c>
      <c r="B819" s="6" t="s">
        <v>49</v>
      </c>
      <c r="C819" s="6">
        <v>250</v>
      </c>
      <c r="D819" s="6">
        <v>260</v>
      </c>
      <c r="E819" s="6">
        <v>9</v>
      </c>
      <c r="F819" s="6">
        <v>37</v>
      </c>
      <c r="G819" s="6">
        <v>9</v>
      </c>
    </row>
    <row r="820" spans="1:7">
      <c r="A820" s="6" t="s">
        <v>893</v>
      </c>
      <c r="B820" s="6" t="s">
        <v>49</v>
      </c>
      <c r="C820" s="6">
        <v>250</v>
      </c>
      <c r="D820" s="6">
        <v>190</v>
      </c>
      <c r="E820" s="6">
        <v>2</v>
      </c>
      <c r="F820" s="6">
        <v>39</v>
      </c>
      <c r="G820" s="6">
        <v>6</v>
      </c>
    </row>
    <row r="821" spans="1:7">
      <c r="A821" s="6" t="s">
        <v>894</v>
      </c>
      <c r="B821" s="6" t="s">
        <v>49</v>
      </c>
      <c r="C821" s="6">
        <v>248</v>
      </c>
      <c r="D821" s="6">
        <v>330</v>
      </c>
      <c r="E821" s="6">
        <v>12</v>
      </c>
      <c r="F821" s="6">
        <v>39</v>
      </c>
      <c r="G821" s="6">
        <v>19</v>
      </c>
    </row>
    <row r="822" spans="1:7">
      <c r="A822" s="6" t="s">
        <v>895</v>
      </c>
      <c r="B822" s="6" t="s">
        <v>49</v>
      </c>
      <c r="C822" s="6">
        <v>250</v>
      </c>
      <c r="D822" s="6">
        <v>260</v>
      </c>
      <c r="E822" s="6">
        <v>10</v>
      </c>
      <c r="F822" s="6">
        <v>29</v>
      </c>
      <c r="G822" s="6">
        <v>12</v>
      </c>
    </row>
    <row r="823" spans="1:7">
      <c r="A823" s="6" t="s">
        <v>896</v>
      </c>
      <c r="B823" s="6" t="s">
        <v>46</v>
      </c>
      <c r="C823" s="6">
        <v>28.35</v>
      </c>
      <c r="D823" s="6">
        <v>110</v>
      </c>
      <c r="E823" s="6">
        <v>0</v>
      </c>
      <c r="F823" s="6">
        <v>21</v>
      </c>
      <c r="G823" s="6">
        <v>6</v>
      </c>
    </row>
    <row r="824" spans="1:7">
      <c r="A824" s="6" t="s">
        <v>897</v>
      </c>
      <c r="B824" s="6" t="s">
        <v>49</v>
      </c>
      <c r="C824" s="6">
        <v>136</v>
      </c>
      <c r="D824" s="6">
        <v>220</v>
      </c>
      <c r="E824" s="6">
        <v>18</v>
      </c>
      <c r="F824" s="6">
        <v>3</v>
      </c>
      <c r="G824" s="6">
        <v>11</v>
      </c>
    </row>
    <row r="825" spans="1:7">
      <c r="A825" s="6" t="s">
        <v>898</v>
      </c>
      <c r="B825" s="6" t="s">
        <v>49</v>
      </c>
      <c r="C825" s="6">
        <v>214</v>
      </c>
      <c r="D825" s="6">
        <v>50</v>
      </c>
      <c r="E825" s="6">
        <v>1</v>
      </c>
      <c r="F825" s="6">
        <v>7</v>
      </c>
      <c r="G825" s="6">
        <v>6</v>
      </c>
    </row>
    <row r="826" spans="1:7">
      <c r="A826" s="6" t="s">
        <v>899</v>
      </c>
      <c r="B826" s="6" t="s">
        <v>49</v>
      </c>
      <c r="C826" s="6">
        <v>214</v>
      </c>
      <c r="D826" s="6">
        <v>50</v>
      </c>
      <c r="E826" s="6">
        <v>1</v>
      </c>
      <c r="F826" s="6">
        <v>7</v>
      </c>
      <c r="G826" s="6">
        <v>6</v>
      </c>
    </row>
    <row r="827" spans="1:7">
      <c r="A827" s="6" t="s">
        <v>900</v>
      </c>
      <c r="B827" s="6" t="s">
        <v>49</v>
      </c>
      <c r="C827" s="6">
        <v>190</v>
      </c>
      <c r="D827" s="6">
        <v>55</v>
      </c>
      <c r="E827" s="6">
        <v>0</v>
      </c>
      <c r="F827" s="6">
        <v>10</v>
      </c>
      <c r="G827" s="6">
        <v>6</v>
      </c>
    </row>
    <row r="828" spans="1:7">
      <c r="A828" s="6" t="s">
        <v>901</v>
      </c>
      <c r="B828" s="6" t="s">
        <v>49</v>
      </c>
      <c r="C828" s="6">
        <v>180</v>
      </c>
      <c r="D828" s="6">
        <v>40</v>
      </c>
      <c r="E828" s="6">
        <v>0</v>
      </c>
      <c r="F828" s="6">
        <v>7</v>
      </c>
      <c r="G828" s="6">
        <v>5</v>
      </c>
    </row>
    <row r="829" spans="1:7">
      <c r="A829" s="6" t="s">
        <v>902</v>
      </c>
      <c r="B829" s="6" t="s">
        <v>49</v>
      </c>
      <c r="C829" s="6">
        <v>55</v>
      </c>
      <c r="D829" s="6">
        <v>10</v>
      </c>
      <c r="E829" s="6">
        <v>0</v>
      </c>
      <c r="F829" s="6">
        <v>2</v>
      </c>
      <c r="G829" s="6">
        <v>2</v>
      </c>
    </row>
    <row r="830" spans="1:7">
      <c r="A830" s="6" t="s">
        <v>903</v>
      </c>
      <c r="B830" s="6" t="s">
        <v>49</v>
      </c>
      <c r="C830" s="6">
        <v>180</v>
      </c>
      <c r="D830" s="6">
        <v>35</v>
      </c>
      <c r="E830" s="6">
        <v>1</v>
      </c>
      <c r="F830" s="6">
        <v>8</v>
      </c>
      <c r="G830" s="6">
        <v>2</v>
      </c>
    </row>
    <row r="831" spans="1:7">
      <c r="A831" s="6" t="s">
        <v>904</v>
      </c>
      <c r="B831" s="6" t="s">
        <v>49</v>
      </c>
      <c r="C831" s="6">
        <v>205</v>
      </c>
      <c r="D831" s="6">
        <v>80</v>
      </c>
      <c r="E831" s="6">
        <v>1</v>
      </c>
      <c r="F831" s="6">
        <v>18</v>
      </c>
      <c r="G831" s="6">
        <v>2</v>
      </c>
    </row>
    <row r="832" spans="1:7">
      <c r="A832" s="6" t="s">
        <v>905</v>
      </c>
      <c r="B832" s="6" t="s">
        <v>152</v>
      </c>
      <c r="C832" s="6">
        <v>284</v>
      </c>
      <c r="D832" s="6">
        <v>275</v>
      </c>
      <c r="E832" s="6">
        <v>0</v>
      </c>
      <c r="F832" s="6">
        <v>74</v>
      </c>
      <c r="G832" s="6">
        <v>2</v>
      </c>
    </row>
    <row r="833" spans="1:7">
      <c r="A833" s="6" t="s">
        <v>905</v>
      </c>
      <c r="B833" s="6" t="s">
        <v>49</v>
      </c>
      <c r="C833" s="6">
        <v>255</v>
      </c>
      <c r="D833" s="6">
        <v>245</v>
      </c>
      <c r="E833" s="6">
        <v>0</v>
      </c>
      <c r="F833" s="6">
        <v>66</v>
      </c>
      <c r="G833" s="6">
        <v>1</v>
      </c>
    </row>
    <row r="834" spans="1:7">
      <c r="A834" s="6" t="s">
        <v>906</v>
      </c>
      <c r="B834" s="6" t="s">
        <v>49</v>
      </c>
      <c r="C834" s="6">
        <v>149</v>
      </c>
      <c r="D834" s="6">
        <v>45</v>
      </c>
      <c r="E834" s="6">
        <v>1</v>
      </c>
      <c r="F834" s="6">
        <v>10</v>
      </c>
      <c r="G834" s="6">
        <v>1</v>
      </c>
    </row>
    <row r="835" spans="1:7">
      <c r="A835" s="6" t="s">
        <v>907</v>
      </c>
      <c r="B835" s="6" t="s">
        <v>277</v>
      </c>
      <c r="C835" s="6">
        <v>48</v>
      </c>
      <c r="D835" s="6">
        <v>235</v>
      </c>
      <c r="E835" s="6">
        <v>12</v>
      </c>
      <c r="F835" s="6">
        <v>31</v>
      </c>
      <c r="G835" s="6">
        <v>2</v>
      </c>
    </row>
    <row r="836" spans="1:7">
      <c r="A836" s="6" t="s">
        <v>908</v>
      </c>
      <c r="B836" s="6" t="s">
        <v>46</v>
      </c>
      <c r="C836" s="6">
        <v>28.35</v>
      </c>
      <c r="D836" s="6">
        <v>110</v>
      </c>
      <c r="E836" s="6">
        <v>0</v>
      </c>
      <c r="F836" s="6">
        <v>26</v>
      </c>
      <c r="G836" s="6">
        <v>1</v>
      </c>
    </row>
    <row r="837" spans="1:7">
      <c r="A837" s="6" t="s">
        <v>909</v>
      </c>
      <c r="B837" s="6" t="s">
        <v>46</v>
      </c>
      <c r="C837" s="6">
        <v>28.35</v>
      </c>
      <c r="D837" s="6">
        <v>105</v>
      </c>
      <c r="E837" s="6">
        <v>1</v>
      </c>
      <c r="F837" s="6">
        <v>25</v>
      </c>
      <c r="G837" s="6">
        <v>2</v>
      </c>
    </row>
    <row r="838" spans="1:7">
      <c r="A838" s="6" t="s">
        <v>910</v>
      </c>
      <c r="B838" s="6" t="s">
        <v>49</v>
      </c>
      <c r="C838" s="6">
        <v>220</v>
      </c>
      <c r="D838" s="6">
        <v>820</v>
      </c>
      <c r="E838" s="6">
        <v>0</v>
      </c>
      <c r="F838" s="6">
        <v>212</v>
      </c>
      <c r="G838" s="6">
        <v>0</v>
      </c>
    </row>
    <row r="839" spans="1:7">
      <c r="A839" s="6" t="s">
        <v>911</v>
      </c>
      <c r="B839" s="6" t="s">
        <v>49</v>
      </c>
      <c r="C839" s="6">
        <v>100</v>
      </c>
      <c r="D839" s="6">
        <v>385</v>
      </c>
      <c r="E839" s="6">
        <v>0</v>
      </c>
      <c r="F839" s="6">
        <v>100</v>
      </c>
      <c r="G839" s="6">
        <v>0</v>
      </c>
    </row>
    <row r="840" spans="1:7">
      <c r="A840" s="6" t="s">
        <v>912</v>
      </c>
      <c r="B840" s="6" t="s">
        <v>49</v>
      </c>
      <c r="C840" s="6">
        <v>200</v>
      </c>
      <c r="D840" s="6">
        <v>770</v>
      </c>
      <c r="E840" s="6">
        <v>0</v>
      </c>
      <c r="F840" s="6">
        <v>199</v>
      </c>
      <c r="G840" s="6">
        <v>0</v>
      </c>
    </row>
    <row r="841" spans="1:7">
      <c r="A841" s="6" t="s">
        <v>912</v>
      </c>
      <c r="B841" s="6" t="s">
        <v>43</v>
      </c>
      <c r="C841" s="6">
        <v>12</v>
      </c>
      <c r="D841" s="6">
        <v>45</v>
      </c>
      <c r="E841" s="6">
        <v>0</v>
      </c>
      <c r="F841" s="6">
        <v>12</v>
      </c>
      <c r="G841" s="6">
        <v>0</v>
      </c>
    </row>
    <row r="842" spans="1:7">
      <c r="A842" s="6" t="s">
        <v>912</v>
      </c>
      <c r="B842" s="6" t="s">
        <v>164</v>
      </c>
      <c r="C842" s="6">
        <v>6</v>
      </c>
      <c r="D842" s="6">
        <v>25</v>
      </c>
      <c r="E842" s="6">
        <v>0</v>
      </c>
      <c r="F842" s="6">
        <v>6</v>
      </c>
      <c r="G842" s="6">
        <v>0</v>
      </c>
    </row>
    <row r="843" spans="1:7">
      <c r="A843" s="6" t="s">
        <v>913</v>
      </c>
      <c r="B843" s="6" t="s">
        <v>49</v>
      </c>
      <c r="C843" s="6">
        <v>218</v>
      </c>
      <c r="D843" s="6">
        <v>1925</v>
      </c>
      <c r="E843" s="6">
        <v>218</v>
      </c>
      <c r="F843" s="6">
        <v>0</v>
      </c>
      <c r="G843" s="6">
        <v>0</v>
      </c>
    </row>
    <row r="844" spans="1:7">
      <c r="A844" s="6" t="s">
        <v>913</v>
      </c>
      <c r="B844" s="6" t="s">
        <v>43</v>
      </c>
      <c r="C844" s="6">
        <v>14</v>
      </c>
      <c r="D844" s="6">
        <v>125</v>
      </c>
      <c r="E844" s="6">
        <v>14</v>
      </c>
      <c r="F844" s="6">
        <v>0</v>
      </c>
      <c r="G844" s="6">
        <v>0</v>
      </c>
    </row>
    <row r="845" spans="1:7">
      <c r="A845" s="6" t="s">
        <v>914</v>
      </c>
      <c r="B845" s="6" t="s">
        <v>46</v>
      </c>
      <c r="C845" s="6">
        <v>28.35</v>
      </c>
      <c r="D845" s="6">
        <v>160</v>
      </c>
      <c r="E845" s="6">
        <v>14</v>
      </c>
      <c r="F845" s="6">
        <v>5</v>
      </c>
      <c r="G845" s="6">
        <v>6</v>
      </c>
    </row>
    <row r="846" spans="1:7">
      <c r="A846" s="6" t="s">
        <v>915</v>
      </c>
      <c r="B846" s="6" t="s">
        <v>46</v>
      </c>
      <c r="C846" s="6">
        <v>28.35</v>
      </c>
      <c r="D846" s="6">
        <v>105</v>
      </c>
      <c r="E846" s="6">
        <v>0</v>
      </c>
      <c r="F846" s="6">
        <v>26</v>
      </c>
      <c r="G846" s="6">
        <v>2</v>
      </c>
    </row>
    <row r="847" spans="1:7">
      <c r="A847" s="6" t="s">
        <v>916</v>
      </c>
      <c r="B847" s="6" t="s">
        <v>46</v>
      </c>
      <c r="C847" s="6">
        <v>28.35</v>
      </c>
      <c r="D847" s="6">
        <v>150</v>
      </c>
      <c r="E847" s="6">
        <v>10</v>
      </c>
      <c r="F847" s="6">
        <v>16</v>
      </c>
      <c r="G847" s="6">
        <v>1</v>
      </c>
    </row>
    <row r="848" spans="1:7">
      <c r="A848" s="6" t="s">
        <v>917</v>
      </c>
      <c r="B848" s="6" t="s">
        <v>49</v>
      </c>
      <c r="C848" s="6">
        <v>306</v>
      </c>
      <c r="D848" s="6">
        <v>980</v>
      </c>
      <c r="E848" s="6">
        <v>27</v>
      </c>
      <c r="F848" s="6">
        <v>166</v>
      </c>
      <c r="G848" s="6">
        <v>24</v>
      </c>
    </row>
    <row r="849" spans="1:7">
      <c r="A849" s="6" t="s">
        <v>918</v>
      </c>
      <c r="B849" s="6" t="s">
        <v>763</v>
      </c>
      <c r="C849" s="6">
        <v>114</v>
      </c>
      <c r="D849" s="6">
        <v>115</v>
      </c>
      <c r="E849" s="6">
        <v>0</v>
      </c>
      <c r="F849" s="6">
        <v>28</v>
      </c>
      <c r="G849" s="6">
        <v>2</v>
      </c>
    </row>
    <row r="850" spans="1:7">
      <c r="A850" s="6" t="s">
        <v>919</v>
      </c>
      <c r="B850" s="6" t="s">
        <v>763</v>
      </c>
      <c r="C850" s="6">
        <v>151</v>
      </c>
      <c r="D850" s="6">
        <v>160</v>
      </c>
      <c r="E850" s="6">
        <v>0</v>
      </c>
      <c r="F850" s="6">
        <v>37</v>
      </c>
      <c r="G850" s="6">
        <v>2</v>
      </c>
    </row>
    <row r="851" spans="1:7">
      <c r="A851" s="6" t="s">
        <v>920</v>
      </c>
      <c r="B851" s="6" t="s">
        <v>55</v>
      </c>
      <c r="C851" s="6">
        <v>105</v>
      </c>
      <c r="D851" s="6">
        <v>145</v>
      </c>
      <c r="E851" s="6">
        <v>3</v>
      </c>
      <c r="F851" s="6">
        <v>29</v>
      </c>
      <c r="G851" s="6">
        <v>1</v>
      </c>
    </row>
    <row r="852" spans="1:7">
      <c r="A852" s="6" t="s">
        <v>921</v>
      </c>
      <c r="B852" s="6" t="s">
        <v>49</v>
      </c>
      <c r="C852" s="6">
        <v>255</v>
      </c>
      <c r="D852" s="6">
        <v>260</v>
      </c>
      <c r="E852" s="6">
        <v>1</v>
      </c>
      <c r="F852" s="6">
        <v>59</v>
      </c>
      <c r="G852" s="6">
        <v>5</v>
      </c>
    </row>
    <row r="853" spans="1:7">
      <c r="A853" s="6" t="s">
        <v>922</v>
      </c>
      <c r="B853" s="6" t="s">
        <v>55</v>
      </c>
      <c r="C853" s="6">
        <v>40</v>
      </c>
      <c r="D853" s="6">
        <v>35</v>
      </c>
      <c r="E853" s="6">
        <v>0</v>
      </c>
      <c r="F853" s="6">
        <v>8</v>
      </c>
      <c r="G853" s="6">
        <v>1</v>
      </c>
    </row>
    <row r="854" spans="1:7">
      <c r="A854" s="6" t="s">
        <v>923</v>
      </c>
      <c r="B854" s="6" t="s">
        <v>46</v>
      </c>
      <c r="C854" s="6">
        <v>28.35</v>
      </c>
      <c r="D854" s="6">
        <v>105</v>
      </c>
      <c r="E854" s="6">
        <v>8</v>
      </c>
      <c r="F854" s="6">
        <v>1</v>
      </c>
      <c r="G854" s="6">
        <v>8</v>
      </c>
    </row>
    <row r="855" spans="1:7">
      <c r="A855" s="6" t="s">
        <v>924</v>
      </c>
      <c r="B855" s="6" t="s">
        <v>589</v>
      </c>
      <c r="C855" s="6">
        <v>38</v>
      </c>
      <c r="D855" s="6">
        <v>85</v>
      </c>
      <c r="E855" s="6">
        <v>0</v>
      </c>
      <c r="F855" s="6">
        <v>22</v>
      </c>
      <c r="G855" s="6">
        <v>1</v>
      </c>
    </row>
    <row r="856" spans="1:7">
      <c r="A856" s="6" t="s">
        <v>925</v>
      </c>
      <c r="B856" s="6" t="s">
        <v>589</v>
      </c>
      <c r="C856" s="6">
        <v>38</v>
      </c>
      <c r="D856" s="6">
        <v>125</v>
      </c>
      <c r="E856" s="6">
        <v>5</v>
      </c>
      <c r="F856" s="6">
        <v>21</v>
      </c>
      <c r="G856" s="6">
        <v>2</v>
      </c>
    </row>
    <row r="857" spans="1:7">
      <c r="A857" s="6" t="s">
        <v>926</v>
      </c>
      <c r="B857" s="6" t="s">
        <v>589</v>
      </c>
      <c r="C857" s="6">
        <v>42</v>
      </c>
      <c r="D857" s="6">
        <v>122</v>
      </c>
      <c r="E857" s="6">
        <v>0</v>
      </c>
      <c r="F857" s="6">
        <v>32</v>
      </c>
      <c r="G857" s="6">
        <v>0</v>
      </c>
    </row>
    <row r="858" spans="1:7">
      <c r="A858" s="6" t="s">
        <v>927</v>
      </c>
      <c r="B858" s="6" t="s">
        <v>928</v>
      </c>
      <c r="C858" s="6">
        <v>81</v>
      </c>
      <c r="D858" s="6">
        <v>195</v>
      </c>
      <c r="E858" s="6">
        <v>11</v>
      </c>
      <c r="F858" s="6">
        <v>15</v>
      </c>
      <c r="G858" s="6">
        <v>9</v>
      </c>
    </row>
    <row r="859" spans="1:7">
      <c r="A859" s="6" t="s">
        <v>929</v>
      </c>
      <c r="B859" s="6" t="s">
        <v>43</v>
      </c>
      <c r="C859" s="6">
        <v>15</v>
      </c>
      <c r="D859" s="6">
        <v>90</v>
      </c>
      <c r="E859" s="6">
        <v>8</v>
      </c>
      <c r="F859" s="6">
        <v>3</v>
      </c>
      <c r="G859" s="6">
        <v>3</v>
      </c>
    </row>
    <row r="860" spans="1:7">
      <c r="A860" s="6" t="s">
        <v>930</v>
      </c>
      <c r="B860" s="6" t="s">
        <v>49</v>
      </c>
      <c r="C860" s="6">
        <v>249</v>
      </c>
      <c r="D860" s="6">
        <v>125</v>
      </c>
      <c r="E860" s="6">
        <v>0</v>
      </c>
      <c r="F860" s="6">
        <v>30</v>
      </c>
      <c r="G860" s="6">
        <v>1</v>
      </c>
    </row>
    <row r="861" spans="1:7">
      <c r="A861" s="6" t="s">
        <v>931</v>
      </c>
      <c r="B861" s="6" t="s">
        <v>49</v>
      </c>
      <c r="C861" s="6">
        <v>252</v>
      </c>
      <c r="D861" s="6">
        <v>155</v>
      </c>
      <c r="E861" s="6">
        <v>0</v>
      </c>
      <c r="F861" s="6">
        <v>41</v>
      </c>
      <c r="G861" s="6">
        <v>1</v>
      </c>
    </row>
    <row r="862" spans="1:7">
      <c r="A862" s="6" t="s">
        <v>932</v>
      </c>
      <c r="B862" s="6" t="s">
        <v>933</v>
      </c>
      <c r="C862" s="6">
        <v>84</v>
      </c>
      <c r="D862" s="6">
        <v>35</v>
      </c>
      <c r="E862" s="6">
        <v>0</v>
      </c>
      <c r="F862" s="6">
        <v>9</v>
      </c>
      <c r="G862" s="6">
        <v>1</v>
      </c>
    </row>
    <row r="863" spans="1:7">
      <c r="A863" s="6" t="s">
        <v>934</v>
      </c>
      <c r="B863" s="6" t="s">
        <v>43</v>
      </c>
      <c r="C863" s="6">
        <v>14</v>
      </c>
      <c r="D863" s="6">
        <v>75</v>
      </c>
      <c r="E863" s="6">
        <v>8</v>
      </c>
      <c r="F863" s="6">
        <v>1</v>
      </c>
      <c r="G863" s="6">
        <v>0</v>
      </c>
    </row>
    <row r="864" spans="1:7">
      <c r="A864" s="6" t="s">
        <v>935</v>
      </c>
      <c r="B864" s="6" t="s">
        <v>936</v>
      </c>
      <c r="C864" s="6">
        <v>240</v>
      </c>
      <c r="D864" s="6">
        <v>0</v>
      </c>
      <c r="E864" s="6">
        <v>0</v>
      </c>
      <c r="F864" s="6">
        <v>0</v>
      </c>
      <c r="G864" s="6">
        <v>0</v>
      </c>
    </row>
    <row r="865" spans="1:7">
      <c r="A865" s="6" t="s">
        <v>937</v>
      </c>
      <c r="B865" s="6" t="s">
        <v>936</v>
      </c>
      <c r="C865" s="6">
        <v>241</v>
      </c>
      <c r="D865" s="6">
        <v>0</v>
      </c>
      <c r="E865" s="6">
        <v>0</v>
      </c>
      <c r="F865" s="6">
        <v>1</v>
      </c>
      <c r="G865" s="6">
        <v>0</v>
      </c>
    </row>
    <row r="866" spans="1:7">
      <c r="A866" s="6" t="s">
        <v>938</v>
      </c>
      <c r="B866" s="6" t="s">
        <v>936</v>
      </c>
      <c r="C866" s="6">
        <v>262</v>
      </c>
      <c r="D866" s="6">
        <v>85</v>
      </c>
      <c r="E866" s="6">
        <v>0</v>
      </c>
      <c r="F866" s="6">
        <v>22</v>
      </c>
      <c r="G866" s="6">
        <v>0</v>
      </c>
    </row>
    <row r="867" spans="1:7">
      <c r="A867" s="6" t="s">
        <v>939</v>
      </c>
      <c r="B867" s="6" t="s">
        <v>370</v>
      </c>
      <c r="C867" s="6">
        <v>54</v>
      </c>
      <c r="D867" s="6">
        <v>210</v>
      </c>
      <c r="E867" s="6">
        <v>6</v>
      </c>
      <c r="F867" s="6">
        <v>38</v>
      </c>
      <c r="G867" s="6">
        <v>2</v>
      </c>
    </row>
    <row r="868" spans="1:7">
      <c r="A868" s="6" t="s">
        <v>940</v>
      </c>
      <c r="B868" s="6" t="s">
        <v>55</v>
      </c>
      <c r="C868" s="6">
        <v>120</v>
      </c>
      <c r="D868" s="6">
        <v>85</v>
      </c>
      <c r="E868" s="6">
        <v>5</v>
      </c>
      <c r="F868" s="6">
        <v>3</v>
      </c>
      <c r="G868" s="6">
        <v>9</v>
      </c>
    </row>
    <row r="869" spans="1:7">
      <c r="A869" s="6" t="s">
        <v>941</v>
      </c>
      <c r="B869" s="6" t="s">
        <v>49</v>
      </c>
      <c r="C869" s="6">
        <v>244</v>
      </c>
      <c r="D869" s="6">
        <v>40</v>
      </c>
      <c r="E869" s="6">
        <v>0</v>
      </c>
      <c r="F869" s="6">
        <v>10</v>
      </c>
      <c r="G869" s="6">
        <v>2</v>
      </c>
    </row>
    <row r="870" spans="1:7">
      <c r="A870" s="6" t="s">
        <v>942</v>
      </c>
      <c r="B870" s="6" t="s">
        <v>49</v>
      </c>
      <c r="C870" s="6">
        <v>244</v>
      </c>
      <c r="D870" s="6">
        <v>40</v>
      </c>
      <c r="E870" s="6">
        <v>0</v>
      </c>
      <c r="F870" s="6">
        <v>10</v>
      </c>
      <c r="G870" s="6">
        <v>2</v>
      </c>
    </row>
    <row r="871" spans="1:7">
      <c r="A871" s="6" t="s">
        <v>943</v>
      </c>
      <c r="B871" s="6" t="s">
        <v>49</v>
      </c>
      <c r="C871" s="6">
        <v>262</v>
      </c>
      <c r="D871" s="6">
        <v>220</v>
      </c>
      <c r="E871" s="6">
        <v>2</v>
      </c>
      <c r="F871" s="6">
        <v>49</v>
      </c>
      <c r="G871" s="6">
        <v>10</v>
      </c>
    </row>
    <row r="872" spans="1:7">
      <c r="A872" s="6" t="s">
        <v>944</v>
      </c>
      <c r="B872" s="6" t="s">
        <v>49</v>
      </c>
      <c r="C872" s="6">
        <v>262</v>
      </c>
      <c r="D872" s="6">
        <v>220</v>
      </c>
      <c r="E872" s="6">
        <v>2</v>
      </c>
      <c r="F872" s="6">
        <v>49</v>
      </c>
      <c r="G872" s="6">
        <v>10</v>
      </c>
    </row>
    <row r="873" spans="1:7">
      <c r="A873" s="6" t="s">
        <v>945</v>
      </c>
      <c r="B873" s="6" t="s">
        <v>49</v>
      </c>
      <c r="C873" s="6">
        <v>250</v>
      </c>
      <c r="D873" s="6">
        <v>105</v>
      </c>
      <c r="E873" s="6">
        <v>0</v>
      </c>
      <c r="F873" s="6">
        <v>25</v>
      </c>
      <c r="G873" s="6">
        <v>4</v>
      </c>
    </row>
    <row r="874" spans="1:7">
      <c r="A874" s="6" t="s">
        <v>946</v>
      </c>
      <c r="B874" s="6" t="s">
        <v>49</v>
      </c>
      <c r="C874" s="6">
        <v>250</v>
      </c>
      <c r="D874" s="6">
        <v>105</v>
      </c>
      <c r="E874" s="6">
        <v>0</v>
      </c>
      <c r="F874" s="6">
        <v>25</v>
      </c>
      <c r="G874" s="6">
        <v>4</v>
      </c>
    </row>
    <row r="875" spans="1:7">
      <c r="A875" s="6" t="s">
        <v>947</v>
      </c>
      <c r="B875" s="6" t="s">
        <v>49</v>
      </c>
      <c r="C875" s="6">
        <v>245</v>
      </c>
      <c r="D875" s="6">
        <v>75</v>
      </c>
      <c r="E875" s="6">
        <v>0</v>
      </c>
      <c r="F875" s="6">
        <v>18</v>
      </c>
      <c r="G875" s="6">
        <v>3</v>
      </c>
    </row>
    <row r="876" spans="1:7">
      <c r="A876" s="6" t="s">
        <v>948</v>
      </c>
      <c r="B876" s="6" t="s">
        <v>49</v>
      </c>
      <c r="C876" s="6">
        <v>244</v>
      </c>
      <c r="D876" s="6">
        <v>85</v>
      </c>
      <c r="E876" s="6">
        <v>2</v>
      </c>
      <c r="F876" s="6">
        <v>17</v>
      </c>
      <c r="G876" s="6">
        <v>2</v>
      </c>
    </row>
    <row r="877" spans="1:7">
      <c r="A877" s="6" t="s">
        <v>949</v>
      </c>
      <c r="B877" s="6" t="s">
        <v>49</v>
      </c>
      <c r="C877" s="6">
        <v>248</v>
      </c>
      <c r="D877" s="6">
        <v>160</v>
      </c>
      <c r="E877" s="6">
        <v>6</v>
      </c>
      <c r="F877" s="6">
        <v>22</v>
      </c>
      <c r="G877" s="6">
        <v>6</v>
      </c>
    </row>
    <row r="878" spans="1:7">
      <c r="A878" s="6" t="s">
        <v>950</v>
      </c>
      <c r="B878" s="6" t="s">
        <v>164</v>
      </c>
      <c r="C878" s="6">
        <v>189</v>
      </c>
      <c r="D878" s="6">
        <v>40</v>
      </c>
      <c r="E878" s="6">
        <v>1</v>
      </c>
      <c r="F878" s="6">
        <v>8</v>
      </c>
      <c r="G878" s="6">
        <v>1</v>
      </c>
    </row>
    <row r="879" spans="1:7">
      <c r="A879" s="6" t="s">
        <v>951</v>
      </c>
      <c r="B879" s="6" t="s">
        <v>49</v>
      </c>
      <c r="C879" s="6">
        <v>240</v>
      </c>
      <c r="D879" s="6">
        <v>50</v>
      </c>
      <c r="E879" s="6">
        <v>1</v>
      </c>
      <c r="F879" s="6">
        <v>10</v>
      </c>
      <c r="G879" s="6">
        <v>2</v>
      </c>
    </row>
    <row r="880" spans="1:7">
      <c r="A880" s="6" t="s">
        <v>952</v>
      </c>
      <c r="B880" s="6" t="s">
        <v>49</v>
      </c>
      <c r="C880" s="6">
        <v>240</v>
      </c>
      <c r="D880" s="6">
        <v>50</v>
      </c>
      <c r="E880" s="6">
        <v>1</v>
      </c>
      <c r="F880" s="6">
        <v>10</v>
      </c>
      <c r="G880" s="6">
        <v>2</v>
      </c>
    </row>
    <row r="881" spans="1:7">
      <c r="A881" s="6" t="s">
        <v>953</v>
      </c>
      <c r="B881" s="6" t="s">
        <v>954</v>
      </c>
      <c r="C881" s="6">
        <v>123</v>
      </c>
      <c r="D881" s="6">
        <v>25</v>
      </c>
      <c r="E881" s="6">
        <v>0</v>
      </c>
      <c r="F881" s="6">
        <v>5</v>
      </c>
      <c r="G881" s="6">
        <v>1</v>
      </c>
    </row>
    <row r="882" spans="1:7">
      <c r="A882" s="6" t="s">
        <v>955</v>
      </c>
      <c r="B882" s="6" t="s">
        <v>956</v>
      </c>
      <c r="C882" s="6">
        <v>30</v>
      </c>
      <c r="D882" s="6">
        <v>65</v>
      </c>
      <c r="E882" s="6">
        <v>1</v>
      </c>
      <c r="F882" s="6">
        <v>13</v>
      </c>
      <c r="G882" s="6">
        <v>2</v>
      </c>
    </row>
    <row r="883" spans="1:7">
      <c r="A883" s="6" t="s">
        <v>957</v>
      </c>
      <c r="B883" s="6" t="s">
        <v>46</v>
      </c>
      <c r="C883" s="6">
        <v>28.35</v>
      </c>
      <c r="D883" s="6">
        <v>100</v>
      </c>
      <c r="E883" s="6">
        <v>1</v>
      </c>
      <c r="F883" s="6">
        <v>22</v>
      </c>
      <c r="G883" s="6">
        <v>3</v>
      </c>
    </row>
    <row r="884" spans="1:7">
      <c r="A884" s="6" t="s">
        <v>958</v>
      </c>
      <c r="B884" s="6" t="s">
        <v>46</v>
      </c>
      <c r="C884" s="6">
        <v>28.35</v>
      </c>
      <c r="D884" s="6">
        <v>110</v>
      </c>
      <c r="E884" s="6">
        <v>0</v>
      </c>
      <c r="F884" s="6">
        <v>25</v>
      </c>
      <c r="G884" s="6">
        <v>2</v>
      </c>
    </row>
    <row r="885" spans="1:7">
      <c r="A885" s="6" t="s">
        <v>959</v>
      </c>
      <c r="B885" s="6" t="s">
        <v>115</v>
      </c>
      <c r="C885" s="6">
        <v>85</v>
      </c>
      <c r="D885" s="6">
        <v>175</v>
      </c>
      <c r="E885" s="6">
        <v>9</v>
      </c>
      <c r="F885" s="6">
        <v>0</v>
      </c>
      <c r="G885" s="6">
        <v>21</v>
      </c>
    </row>
    <row r="886" spans="1:7">
      <c r="A886" s="6" t="s">
        <v>960</v>
      </c>
      <c r="B886" s="6" t="s">
        <v>49</v>
      </c>
      <c r="C886" s="6">
        <v>205</v>
      </c>
      <c r="D886" s="6">
        <v>375</v>
      </c>
      <c r="E886" s="6">
        <v>19</v>
      </c>
      <c r="F886" s="6">
        <v>19</v>
      </c>
      <c r="G886" s="6">
        <v>33</v>
      </c>
    </row>
    <row r="887" spans="1:7">
      <c r="A887" s="6" t="s">
        <v>961</v>
      </c>
      <c r="B887" s="6" t="s">
        <v>115</v>
      </c>
      <c r="C887" s="6">
        <v>85</v>
      </c>
      <c r="D887" s="6">
        <v>165</v>
      </c>
      <c r="E887" s="6">
        <v>7</v>
      </c>
      <c r="F887" s="6">
        <v>0</v>
      </c>
      <c r="G887" s="6">
        <v>24</v>
      </c>
    </row>
    <row r="888" spans="1:7">
      <c r="A888" s="6" t="s">
        <v>962</v>
      </c>
      <c r="B888" s="6" t="s">
        <v>115</v>
      </c>
      <c r="C888" s="6">
        <v>85</v>
      </c>
      <c r="D888" s="6">
        <v>135</v>
      </c>
      <c r="E888" s="6">
        <v>1</v>
      </c>
      <c r="F888" s="6">
        <v>0</v>
      </c>
      <c r="G888" s="6">
        <v>30</v>
      </c>
    </row>
    <row r="889" spans="1:7">
      <c r="A889" s="6" t="s">
        <v>963</v>
      </c>
      <c r="B889" s="6" t="s">
        <v>159</v>
      </c>
      <c r="C889" s="6">
        <v>57</v>
      </c>
      <c r="D889" s="6">
        <v>75</v>
      </c>
      <c r="E889" s="6">
        <v>3</v>
      </c>
      <c r="F889" s="6">
        <v>0</v>
      </c>
      <c r="G889" s="6">
        <v>11</v>
      </c>
    </row>
    <row r="890" spans="1:7">
      <c r="A890" s="6" t="s">
        <v>964</v>
      </c>
      <c r="B890" s="6" t="s">
        <v>159</v>
      </c>
      <c r="C890" s="6">
        <v>42</v>
      </c>
      <c r="D890" s="6">
        <v>45</v>
      </c>
      <c r="E890" s="6">
        <v>1</v>
      </c>
      <c r="F890" s="6">
        <v>0</v>
      </c>
      <c r="G890" s="6">
        <v>10</v>
      </c>
    </row>
    <row r="891" spans="1:7">
      <c r="A891" s="6" t="s">
        <v>965</v>
      </c>
      <c r="B891" s="6" t="s">
        <v>159</v>
      </c>
      <c r="C891" s="6">
        <v>42</v>
      </c>
      <c r="D891" s="6">
        <v>45</v>
      </c>
      <c r="E891" s="6">
        <v>1</v>
      </c>
      <c r="F891" s="6">
        <v>0</v>
      </c>
      <c r="G891" s="6">
        <v>10</v>
      </c>
    </row>
    <row r="892" spans="1:7">
      <c r="A892" s="6" t="s">
        <v>966</v>
      </c>
      <c r="B892" s="6" t="s">
        <v>967</v>
      </c>
      <c r="C892" s="6">
        <v>64</v>
      </c>
      <c r="D892" s="6">
        <v>180</v>
      </c>
      <c r="E892" s="6">
        <v>12</v>
      </c>
      <c r="F892" s="6">
        <v>10</v>
      </c>
      <c r="G892" s="6">
        <v>9</v>
      </c>
    </row>
    <row r="893" spans="1:7">
      <c r="A893" s="6" t="s">
        <v>968</v>
      </c>
      <c r="B893" s="6" t="s">
        <v>115</v>
      </c>
      <c r="C893" s="6">
        <v>85</v>
      </c>
      <c r="D893" s="6">
        <v>130</v>
      </c>
      <c r="E893" s="6">
        <v>5</v>
      </c>
      <c r="F893" s="6">
        <v>3</v>
      </c>
      <c r="G893" s="6">
        <v>18</v>
      </c>
    </row>
    <row r="894" spans="1:7">
      <c r="A894" s="6" t="s">
        <v>969</v>
      </c>
      <c r="B894" s="6" t="s">
        <v>970</v>
      </c>
      <c r="C894" s="6">
        <v>85</v>
      </c>
      <c r="D894" s="6">
        <v>160</v>
      </c>
      <c r="E894" s="6">
        <v>6</v>
      </c>
      <c r="F894" s="6">
        <v>0</v>
      </c>
      <c r="G894" s="6">
        <v>24</v>
      </c>
    </row>
    <row r="895" spans="1:7">
      <c r="A895" s="6" t="s">
        <v>971</v>
      </c>
      <c r="B895" s="6" t="s">
        <v>49</v>
      </c>
      <c r="C895" s="6">
        <v>140</v>
      </c>
      <c r="D895" s="6">
        <v>240</v>
      </c>
      <c r="E895" s="6">
        <v>7</v>
      </c>
      <c r="F895" s="6">
        <v>0</v>
      </c>
      <c r="G895" s="6">
        <v>41</v>
      </c>
    </row>
    <row r="896" spans="1:7">
      <c r="A896" s="6" t="s">
        <v>971</v>
      </c>
      <c r="B896" s="6" t="s">
        <v>972</v>
      </c>
      <c r="C896" s="6">
        <v>85</v>
      </c>
      <c r="D896" s="6">
        <v>145</v>
      </c>
      <c r="E896" s="6">
        <v>4</v>
      </c>
      <c r="F896" s="6">
        <v>0</v>
      </c>
      <c r="G896" s="6">
        <v>25</v>
      </c>
    </row>
    <row r="897" spans="1:7">
      <c r="A897" s="6" t="s">
        <v>973</v>
      </c>
      <c r="B897" s="6" t="s">
        <v>974</v>
      </c>
      <c r="C897" s="6">
        <v>85</v>
      </c>
      <c r="D897" s="6">
        <v>135</v>
      </c>
      <c r="E897" s="6">
        <v>3</v>
      </c>
      <c r="F897" s="6">
        <v>0</v>
      </c>
      <c r="G897" s="6">
        <v>25</v>
      </c>
    </row>
    <row r="898" spans="1:7">
      <c r="A898" s="6" t="s">
        <v>975</v>
      </c>
      <c r="B898" s="6" t="s">
        <v>49</v>
      </c>
      <c r="C898" s="6">
        <v>164</v>
      </c>
      <c r="D898" s="6">
        <v>50</v>
      </c>
      <c r="E898" s="6">
        <v>1</v>
      </c>
      <c r="F898" s="6">
        <v>8</v>
      </c>
      <c r="G898" s="6">
        <v>5</v>
      </c>
    </row>
    <row r="899" spans="1:7">
      <c r="A899" s="6" t="s">
        <v>976</v>
      </c>
      <c r="B899" s="6" t="s">
        <v>49</v>
      </c>
      <c r="C899" s="6">
        <v>144</v>
      </c>
      <c r="D899" s="6">
        <v>30</v>
      </c>
      <c r="E899" s="6">
        <v>0</v>
      </c>
      <c r="F899" s="6">
        <v>6</v>
      </c>
      <c r="G899" s="6">
        <v>2</v>
      </c>
    </row>
    <row r="900" spans="1:7">
      <c r="A900" s="6" t="s">
        <v>977</v>
      </c>
      <c r="B900" s="6" t="s">
        <v>49</v>
      </c>
      <c r="C900" s="6">
        <v>156</v>
      </c>
      <c r="D900" s="6">
        <v>30</v>
      </c>
      <c r="E900" s="6">
        <v>0</v>
      </c>
      <c r="F900" s="6">
        <v>8</v>
      </c>
      <c r="G900" s="6">
        <v>1</v>
      </c>
    </row>
    <row r="901" spans="1:7">
      <c r="A901" s="6" t="s">
        <v>978</v>
      </c>
      <c r="B901" s="6" t="s">
        <v>979</v>
      </c>
      <c r="C901" s="6">
        <v>40</v>
      </c>
      <c r="D901" s="6">
        <v>185</v>
      </c>
      <c r="E901" s="6">
        <v>7</v>
      </c>
      <c r="F901" s="6">
        <v>29</v>
      </c>
      <c r="G901" s="6">
        <v>2</v>
      </c>
    </row>
    <row r="902" spans="1:7">
      <c r="A902" s="6" t="s">
        <v>980</v>
      </c>
      <c r="B902" s="6" t="s">
        <v>115</v>
      </c>
      <c r="C902" s="6">
        <v>85</v>
      </c>
      <c r="D902" s="6">
        <v>185</v>
      </c>
      <c r="E902" s="6">
        <v>9</v>
      </c>
      <c r="F902" s="6">
        <v>0</v>
      </c>
      <c r="G902" s="6">
        <v>23</v>
      </c>
    </row>
    <row r="903" spans="1:7">
      <c r="A903" s="6" t="s">
        <v>981</v>
      </c>
      <c r="B903" s="6" t="s">
        <v>115</v>
      </c>
      <c r="C903" s="6">
        <v>85</v>
      </c>
      <c r="D903" s="6">
        <v>230</v>
      </c>
      <c r="E903" s="6">
        <v>14</v>
      </c>
      <c r="F903" s="6">
        <v>0</v>
      </c>
      <c r="G903" s="6">
        <v>23</v>
      </c>
    </row>
    <row r="904" spans="1:7">
      <c r="A904" s="6" t="s">
        <v>982</v>
      </c>
      <c r="B904" s="6" t="s">
        <v>49</v>
      </c>
      <c r="C904" s="6">
        <v>244</v>
      </c>
      <c r="D904" s="6">
        <v>80</v>
      </c>
      <c r="E904" s="6">
        <v>2</v>
      </c>
      <c r="F904" s="6">
        <v>10</v>
      </c>
      <c r="G904" s="6">
        <v>6</v>
      </c>
    </row>
    <row r="905" spans="1:7">
      <c r="A905" s="6" t="s">
        <v>983</v>
      </c>
      <c r="B905" s="6" t="s">
        <v>49</v>
      </c>
      <c r="C905" s="6">
        <v>242</v>
      </c>
      <c r="D905" s="6">
        <v>45</v>
      </c>
      <c r="E905" s="6">
        <v>0</v>
      </c>
      <c r="F905" s="6">
        <v>11</v>
      </c>
      <c r="G905" s="6">
        <v>2</v>
      </c>
    </row>
    <row r="906" spans="1:7">
      <c r="A906" s="6" t="s">
        <v>984</v>
      </c>
      <c r="B906" s="6" t="s">
        <v>49</v>
      </c>
      <c r="C906" s="6">
        <v>163</v>
      </c>
      <c r="D906" s="6">
        <v>75</v>
      </c>
      <c r="E906" s="6">
        <v>0</v>
      </c>
      <c r="F906" s="6">
        <v>15</v>
      </c>
      <c r="G906" s="6">
        <v>4</v>
      </c>
    </row>
    <row r="907" spans="1:7">
      <c r="A907" s="6" t="s">
        <v>985</v>
      </c>
      <c r="B907" s="6" t="s">
        <v>49</v>
      </c>
      <c r="C907" s="6">
        <v>182</v>
      </c>
      <c r="D907" s="6">
        <v>105</v>
      </c>
      <c r="E907" s="6">
        <v>0</v>
      </c>
      <c r="F907" s="6">
        <v>24</v>
      </c>
      <c r="G907" s="6">
        <v>5</v>
      </c>
    </row>
    <row r="908" spans="1:7">
      <c r="A908" s="6" t="s">
        <v>986</v>
      </c>
      <c r="B908" s="6" t="s">
        <v>49</v>
      </c>
      <c r="C908" s="6">
        <v>241</v>
      </c>
      <c r="D908" s="6">
        <v>70</v>
      </c>
      <c r="E908" s="6">
        <v>2</v>
      </c>
      <c r="F908" s="6">
        <v>12</v>
      </c>
      <c r="G908" s="6">
        <v>2</v>
      </c>
    </row>
    <row r="909" spans="1:7">
      <c r="A909" s="6" t="s">
        <v>987</v>
      </c>
      <c r="B909" s="6" t="s">
        <v>161</v>
      </c>
      <c r="C909" s="6">
        <v>25</v>
      </c>
      <c r="D909" s="6">
        <v>70</v>
      </c>
      <c r="E909" s="6">
        <v>1</v>
      </c>
      <c r="F909" s="6">
        <v>13</v>
      </c>
      <c r="G909" s="6">
        <v>2</v>
      </c>
    </row>
    <row r="910" spans="1:7">
      <c r="A910" s="6" t="s">
        <v>988</v>
      </c>
      <c r="B910" s="6" t="s">
        <v>989</v>
      </c>
      <c r="C910" s="6">
        <v>16</v>
      </c>
      <c r="D910" s="6">
        <v>45</v>
      </c>
      <c r="E910" s="6">
        <v>4</v>
      </c>
      <c r="F910" s="6">
        <v>0</v>
      </c>
      <c r="G910" s="6">
        <v>2</v>
      </c>
    </row>
    <row r="911" spans="1:7">
      <c r="A911" s="6" t="s">
        <v>990</v>
      </c>
      <c r="B911" s="6" t="s">
        <v>43</v>
      </c>
      <c r="C911" s="6">
        <v>16</v>
      </c>
      <c r="D911" s="6">
        <v>70</v>
      </c>
      <c r="E911" s="6">
        <v>8</v>
      </c>
      <c r="F911" s="6">
        <v>0</v>
      </c>
      <c r="G911" s="6">
        <v>0</v>
      </c>
    </row>
    <row r="912" spans="1:7">
      <c r="A912" s="6" t="s">
        <v>991</v>
      </c>
      <c r="B912" s="6" t="s">
        <v>43</v>
      </c>
      <c r="C912" s="6">
        <v>15</v>
      </c>
      <c r="D912" s="6">
        <v>0</v>
      </c>
      <c r="E912" s="6">
        <v>0</v>
      </c>
      <c r="F912" s="6">
        <v>1</v>
      </c>
      <c r="G912" s="6">
        <v>0</v>
      </c>
    </row>
    <row r="913" spans="1:7">
      <c r="A913" s="6" t="s">
        <v>992</v>
      </c>
      <c r="B913" s="6" t="s">
        <v>993</v>
      </c>
      <c r="C913" s="6">
        <v>75</v>
      </c>
      <c r="D913" s="6">
        <v>245</v>
      </c>
      <c r="E913" s="6">
        <v>13</v>
      </c>
      <c r="F913" s="6">
        <v>26</v>
      </c>
      <c r="G913" s="6">
        <v>7</v>
      </c>
    </row>
    <row r="914" spans="1:7">
      <c r="A914" s="6" t="s">
        <v>994</v>
      </c>
      <c r="B914" s="6" t="s">
        <v>993</v>
      </c>
      <c r="C914" s="6">
        <v>75</v>
      </c>
      <c r="D914" s="6">
        <v>205</v>
      </c>
      <c r="E914" s="6">
        <v>8</v>
      </c>
      <c r="F914" s="6">
        <v>27</v>
      </c>
      <c r="G914" s="6">
        <v>7</v>
      </c>
    </row>
    <row r="915" spans="1:7">
      <c r="A915" s="6" t="s">
        <v>995</v>
      </c>
      <c r="B915" s="6" t="s">
        <v>49</v>
      </c>
      <c r="C915" s="6">
        <v>125</v>
      </c>
      <c r="D915" s="6">
        <v>760</v>
      </c>
      <c r="E915" s="6">
        <v>71</v>
      </c>
      <c r="F915" s="6">
        <v>15</v>
      </c>
      <c r="G915" s="6">
        <v>30</v>
      </c>
    </row>
    <row r="916" spans="1:7">
      <c r="A916" s="6" t="s">
        <v>995</v>
      </c>
      <c r="B916" s="6" t="s">
        <v>46</v>
      </c>
      <c r="C916" s="6">
        <v>28.35</v>
      </c>
      <c r="D916" s="6">
        <v>170</v>
      </c>
      <c r="E916" s="6">
        <v>16</v>
      </c>
      <c r="F916" s="6">
        <v>3</v>
      </c>
      <c r="G916" s="6">
        <v>7</v>
      </c>
    </row>
    <row r="917" spans="1:7">
      <c r="A917" s="6" t="s">
        <v>996</v>
      </c>
      <c r="B917" s="6" t="s">
        <v>49</v>
      </c>
      <c r="C917" s="6">
        <v>120</v>
      </c>
      <c r="D917" s="6">
        <v>770</v>
      </c>
      <c r="E917" s="6">
        <v>74</v>
      </c>
      <c r="F917" s="6">
        <v>22</v>
      </c>
      <c r="G917" s="6">
        <v>17</v>
      </c>
    </row>
    <row r="918" spans="1:7">
      <c r="A918" s="6" t="s">
        <v>996</v>
      </c>
      <c r="B918" s="6" t="s">
        <v>46</v>
      </c>
      <c r="C918" s="6">
        <v>28.35</v>
      </c>
      <c r="D918" s="6">
        <v>180</v>
      </c>
      <c r="E918" s="6">
        <v>18</v>
      </c>
      <c r="F918" s="6">
        <v>5</v>
      </c>
      <c r="G918" s="6">
        <v>4</v>
      </c>
    </row>
    <row r="919" spans="1:7">
      <c r="A919" s="6" t="s">
        <v>997</v>
      </c>
      <c r="B919" s="6" t="s">
        <v>49</v>
      </c>
      <c r="C919" s="6">
        <v>140</v>
      </c>
      <c r="D919" s="6">
        <v>70</v>
      </c>
      <c r="E919" s="6">
        <v>0</v>
      </c>
      <c r="F919" s="6">
        <v>17</v>
      </c>
      <c r="G919" s="6">
        <v>1</v>
      </c>
    </row>
    <row r="920" spans="1:7">
      <c r="A920" s="6" t="s">
        <v>998</v>
      </c>
      <c r="B920" s="6" t="s">
        <v>55</v>
      </c>
      <c r="C920" s="6">
        <v>482</v>
      </c>
      <c r="D920" s="6">
        <v>155</v>
      </c>
      <c r="E920" s="6">
        <v>2</v>
      </c>
      <c r="F920" s="6">
        <v>35</v>
      </c>
      <c r="G920" s="6">
        <v>3</v>
      </c>
    </row>
    <row r="921" spans="1:7">
      <c r="A921" s="6" t="s">
        <v>999</v>
      </c>
      <c r="B921" s="6" t="s">
        <v>49</v>
      </c>
      <c r="C921" s="6">
        <v>160</v>
      </c>
      <c r="D921" s="6">
        <v>50</v>
      </c>
      <c r="E921" s="6">
        <v>1</v>
      </c>
      <c r="F921" s="6">
        <v>11</v>
      </c>
      <c r="G921" s="6">
        <v>1</v>
      </c>
    </row>
    <row r="922" spans="1:7">
      <c r="A922" s="6" t="s">
        <v>1000</v>
      </c>
      <c r="B922" s="6" t="s">
        <v>350</v>
      </c>
      <c r="C922" s="6">
        <v>454</v>
      </c>
      <c r="D922" s="6">
        <v>1160</v>
      </c>
      <c r="E922" s="6">
        <v>19</v>
      </c>
      <c r="F922" s="6">
        <v>213</v>
      </c>
      <c r="G922" s="6">
        <v>43</v>
      </c>
    </row>
    <row r="923" spans="1:7">
      <c r="A923" s="6" t="s">
        <v>1000</v>
      </c>
      <c r="B923" s="6" t="s">
        <v>161</v>
      </c>
      <c r="C923" s="6">
        <v>25</v>
      </c>
      <c r="D923" s="6">
        <v>65</v>
      </c>
      <c r="E923" s="6">
        <v>1</v>
      </c>
      <c r="F923" s="6">
        <v>12</v>
      </c>
      <c r="G923" s="6">
        <v>2</v>
      </c>
    </row>
    <row r="924" spans="1:7">
      <c r="A924" s="6" t="s">
        <v>1001</v>
      </c>
      <c r="B924" s="6" t="s">
        <v>161</v>
      </c>
      <c r="C924" s="6">
        <v>23</v>
      </c>
      <c r="D924" s="6">
        <v>65</v>
      </c>
      <c r="E924" s="6">
        <v>1</v>
      </c>
      <c r="F924" s="6">
        <v>12</v>
      </c>
      <c r="G924" s="6">
        <v>3</v>
      </c>
    </row>
    <row r="925" spans="1:7">
      <c r="A925" s="6" t="s">
        <v>1002</v>
      </c>
      <c r="B925" s="6" t="s">
        <v>49</v>
      </c>
      <c r="C925" s="6">
        <v>115</v>
      </c>
      <c r="D925" s="6">
        <v>420</v>
      </c>
      <c r="E925" s="6">
        <v>1</v>
      </c>
      <c r="F925" s="6">
        <v>88</v>
      </c>
      <c r="G925" s="6">
        <v>12</v>
      </c>
    </row>
    <row r="926" spans="1:7">
      <c r="A926" s="6" t="s">
        <v>1003</v>
      </c>
      <c r="B926" s="6" t="s">
        <v>49</v>
      </c>
      <c r="C926" s="6">
        <v>125</v>
      </c>
      <c r="D926" s="6">
        <v>455</v>
      </c>
      <c r="E926" s="6">
        <v>1</v>
      </c>
      <c r="F926" s="6">
        <v>95</v>
      </c>
      <c r="G926" s="6">
        <v>13</v>
      </c>
    </row>
    <row r="927" spans="1:7">
      <c r="A927" s="6" t="s">
        <v>1004</v>
      </c>
      <c r="B927" s="6" t="s">
        <v>848</v>
      </c>
      <c r="C927" s="6">
        <v>8</v>
      </c>
      <c r="D927" s="6">
        <v>35</v>
      </c>
      <c r="E927" s="6">
        <v>1</v>
      </c>
      <c r="F927" s="6">
        <v>5</v>
      </c>
      <c r="G927" s="6">
        <v>1</v>
      </c>
    </row>
    <row r="928" spans="1:7">
      <c r="A928" s="6" t="s">
        <v>1005</v>
      </c>
      <c r="B928" s="6" t="s">
        <v>46</v>
      </c>
      <c r="C928" s="6">
        <v>28.35</v>
      </c>
      <c r="D928" s="6">
        <v>100</v>
      </c>
      <c r="E928" s="6">
        <v>0</v>
      </c>
      <c r="F928" s="6">
        <v>23</v>
      </c>
      <c r="G928" s="6">
        <v>3</v>
      </c>
    </row>
    <row r="929" spans="1:7">
      <c r="A929" s="6" t="s">
        <v>1006</v>
      </c>
      <c r="B929" s="6" t="s">
        <v>49</v>
      </c>
      <c r="C929" s="6">
        <v>60</v>
      </c>
      <c r="D929" s="6">
        <v>155</v>
      </c>
      <c r="E929" s="6">
        <v>13</v>
      </c>
      <c r="F929" s="6">
        <v>7</v>
      </c>
      <c r="G929" s="6">
        <v>2</v>
      </c>
    </row>
    <row r="930" spans="1:7">
      <c r="A930" s="6" t="s">
        <v>1006</v>
      </c>
      <c r="B930" s="6" t="s">
        <v>43</v>
      </c>
      <c r="C930" s="6">
        <v>3</v>
      </c>
      <c r="D930" s="6">
        <v>10</v>
      </c>
      <c r="E930" s="6">
        <v>1</v>
      </c>
      <c r="F930" s="6">
        <v>0</v>
      </c>
      <c r="G930" s="6">
        <v>0</v>
      </c>
    </row>
    <row r="931" spans="1:7">
      <c r="A931" s="6" t="s">
        <v>1007</v>
      </c>
      <c r="B931" s="6" t="s">
        <v>49</v>
      </c>
      <c r="C931" s="6">
        <v>238</v>
      </c>
      <c r="D931" s="6">
        <v>820</v>
      </c>
      <c r="E931" s="6">
        <v>88</v>
      </c>
      <c r="F931" s="6">
        <v>7</v>
      </c>
      <c r="G931" s="6">
        <v>5</v>
      </c>
    </row>
    <row r="932" spans="1:7">
      <c r="A932" s="6" t="s">
        <v>1007</v>
      </c>
      <c r="B932" s="6" t="s">
        <v>43</v>
      </c>
      <c r="C932" s="6">
        <v>15</v>
      </c>
      <c r="D932" s="6">
        <v>50</v>
      </c>
      <c r="E932" s="6">
        <v>6</v>
      </c>
      <c r="F932" s="6">
        <v>0</v>
      </c>
      <c r="G932" s="6">
        <v>0</v>
      </c>
    </row>
    <row r="933" spans="1:7">
      <c r="A933" s="6" t="s">
        <v>1008</v>
      </c>
      <c r="B933" s="6" t="s">
        <v>49</v>
      </c>
      <c r="C933" s="6">
        <v>239</v>
      </c>
      <c r="D933" s="6">
        <v>700</v>
      </c>
      <c r="E933" s="6">
        <v>74</v>
      </c>
      <c r="F933" s="6">
        <v>7</v>
      </c>
      <c r="G933" s="6">
        <v>5</v>
      </c>
    </row>
    <row r="934" spans="1:7">
      <c r="A934" s="6" t="s">
        <v>1008</v>
      </c>
      <c r="B934" s="6" t="s">
        <v>43</v>
      </c>
      <c r="C934" s="6">
        <v>15</v>
      </c>
      <c r="D934" s="6">
        <v>45</v>
      </c>
      <c r="E934" s="6">
        <v>5</v>
      </c>
      <c r="F934" s="6">
        <v>0</v>
      </c>
      <c r="G934" s="6">
        <v>0</v>
      </c>
    </row>
    <row r="935" spans="1:7">
      <c r="A935" s="6" t="s">
        <v>1009</v>
      </c>
      <c r="B935" s="6" t="s">
        <v>350</v>
      </c>
      <c r="C935" s="6">
        <v>454</v>
      </c>
      <c r="D935" s="6">
        <v>1210</v>
      </c>
      <c r="E935" s="6">
        <v>18</v>
      </c>
      <c r="F935" s="6">
        <v>222</v>
      </c>
      <c r="G935" s="6">
        <v>38</v>
      </c>
    </row>
    <row r="936" spans="1:7">
      <c r="A936" s="6" t="s">
        <v>1010</v>
      </c>
      <c r="B936" s="6" t="s">
        <v>49</v>
      </c>
      <c r="C936" s="6">
        <v>45</v>
      </c>
      <c r="D936" s="6">
        <v>120</v>
      </c>
      <c r="E936" s="6">
        <v>2</v>
      </c>
      <c r="F936" s="6">
        <v>22</v>
      </c>
      <c r="G936" s="6">
        <v>4</v>
      </c>
    </row>
    <row r="937" spans="1:7">
      <c r="A937" s="6" t="s">
        <v>1011</v>
      </c>
      <c r="B937" s="6" t="s">
        <v>49</v>
      </c>
      <c r="C937" s="6">
        <v>30</v>
      </c>
      <c r="D937" s="6">
        <v>80</v>
      </c>
      <c r="E937" s="6">
        <v>1</v>
      </c>
      <c r="F937" s="6">
        <v>15</v>
      </c>
      <c r="G937" s="6">
        <v>2</v>
      </c>
    </row>
    <row r="938" spans="1:7">
      <c r="A938" s="6" t="s">
        <v>1012</v>
      </c>
      <c r="B938" s="6" t="s">
        <v>161</v>
      </c>
      <c r="C938" s="6">
        <v>25</v>
      </c>
      <c r="D938" s="6">
        <v>65</v>
      </c>
      <c r="E938" s="6">
        <v>1</v>
      </c>
      <c r="F938" s="6">
        <v>12</v>
      </c>
      <c r="G938" s="6">
        <v>2</v>
      </c>
    </row>
    <row r="939" spans="1:7">
      <c r="A939" s="6" t="s">
        <v>1013</v>
      </c>
      <c r="B939" s="6" t="s">
        <v>161</v>
      </c>
      <c r="C939" s="6">
        <v>20</v>
      </c>
      <c r="D939" s="6">
        <v>55</v>
      </c>
      <c r="E939" s="6">
        <v>1</v>
      </c>
      <c r="F939" s="6">
        <v>10</v>
      </c>
      <c r="G939" s="6">
        <v>2</v>
      </c>
    </row>
    <row r="940" spans="1:7">
      <c r="A940" s="6" t="s">
        <v>1014</v>
      </c>
      <c r="B940" s="6" t="s">
        <v>161</v>
      </c>
      <c r="C940" s="6">
        <v>22</v>
      </c>
      <c r="D940" s="6">
        <v>65</v>
      </c>
      <c r="E940" s="6">
        <v>1</v>
      </c>
      <c r="F940" s="6">
        <v>12</v>
      </c>
      <c r="G940" s="6">
        <v>2</v>
      </c>
    </row>
    <row r="941" spans="1:7">
      <c r="A941" s="6" t="s">
        <v>1015</v>
      </c>
      <c r="B941" s="6" t="s">
        <v>161</v>
      </c>
      <c r="C941" s="6">
        <v>17</v>
      </c>
      <c r="D941" s="6">
        <v>55</v>
      </c>
      <c r="E941" s="6">
        <v>1</v>
      </c>
      <c r="F941" s="6">
        <v>10</v>
      </c>
      <c r="G941" s="6">
        <v>2</v>
      </c>
    </row>
    <row r="942" spans="1:7">
      <c r="A942" s="6" t="s">
        <v>1016</v>
      </c>
      <c r="B942" s="6" t="s">
        <v>54</v>
      </c>
      <c r="C942" s="6">
        <v>1140</v>
      </c>
      <c r="D942" s="6">
        <v>4170</v>
      </c>
      <c r="E942" s="6">
        <v>148</v>
      </c>
      <c r="F942" s="6">
        <v>670</v>
      </c>
      <c r="G942" s="6">
        <v>43</v>
      </c>
    </row>
    <row r="943" spans="1:7">
      <c r="A943" s="6" t="s">
        <v>1016</v>
      </c>
      <c r="B943" s="6" t="s">
        <v>55</v>
      </c>
      <c r="C943" s="6">
        <v>71</v>
      </c>
      <c r="D943" s="6">
        <v>260</v>
      </c>
      <c r="E943" s="6">
        <v>9</v>
      </c>
      <c r="F943" s="6">
        <v>42</v>
      </c>
      <c r="G943" s="6">
        <v>3</v>
      </c>
    </row>
    <row r="944" spans="1:7">
      <c r="A944" s="6" t="s">
        <v>1017</v>
      </c>
      <c r="B944" s="6" t="s">
        <v>49</v>
      </c>
      <c r="C944" s="6">
        <v>264</v>
      </c>
      <c r="D944" s="6">
        <v>240</v>
      </c>
      <c r="E944" s="6">
        <v>13</v>
      </c>
      <c r="F944" s="6">
        <v>21</v>
      </c>
      <c r="G944" s="6">
        <v>10</v>
      </c>
    </row>
    <row r="945" spans="1:7">
      <c r="A945" s="6" t="s">
        <v>1018</v>
      </c>
      <c r="B945" s="6" t="s">
        <v>49</v>
      </c>
      <c r="C945" s="6">
        <v>250</v>
      </c>
      <c r="D945" s="6">
        <v>395</v>
      </c>
      <c r="E945" s="6">
        <v>30</v>
      </c>
      <c r="F945" s="6">
        <v>24</v>
      </c>
      <c r="G945" s="6">
        <v>10</v>
      </c>
    </row>
    <row r="946" spans="1:7">
      <c r="A946" s="6" t="s">
        <v>1019</v>
      </c>
      <c r="B946" s="6" t="s">
        <v>350</v>
      </c>
      <c r="C946" s="6">
        <v>454</v>
      </c>
      <c r="D946" s="6">
        <v>1110</v>
      </c>
      <c r="E946" s="6">
        <v>20</v>
      </c>
      <c r="F946" s="6">
        <v>206</v>
      </c>
      <c r="G946" s="6">
        <v>44</v>
      </c>
    </row>
    <row r="947" spans="1:7">
      <c r="A947" s="6" t="s">
        <v>1019</v>
      </c>
      <c r="B947" s="6" t="s">
        <v>161</v>
      </c>
      <c r="C947" s="6">
        <v>28</v>
      </c>
      <c r="D947" s="6">
        <v>70</v>
      </c>
      <c r="E947" s="6">
        <v>1</v>
      </c>
      <c r="F947" s="6">
        <v>13</v>
      </c>
      <c r="G947" s="6">
        <v>3</v>
      </c>
    </row>
    <row r="948" spans="1:7">
      <c r="A948" s="6" t="s">
        <v>1020</v>
      </c>
      <c r="B948" s="6" t="s">
        <v>161</v>
      </c>
      <c r="C948" s="6">
        <v>25</v>
      </c>
      <c r="D948" s="6">
        <v>70</v>
      </c>
      <c r="E948" s="6">
        <v>1</v>
      </c>
      <c r="F948" s="6">
        <v>13</v>
      </c>
      <c r="G948" s="6">
        <v>3</v>
      </c>
    </row>
    <row r="949" spans="1:7">
      <c r="A949" s="6" t="s">
        <v>1021</v>
      </c>
      <c r="B949" s="6" t="s">
        <v>49</v>
      </c>
      <c r="C949" s="6">
        <v>120</v>
      </c>
      <c r="D949" s="6">
        <v>400</v>
      </c>
      <c r="E949" s="6">
        <v>2</v>
      </c>
      <c r="F949" s="6">
        <v>85</v>
      </c>
      <c r="G949" s="6">
        <v>16</v>
      </c>
    </row>
    <row r="950" spans="1:7">
      <c r="A950" s="6" t="s">
        <v>1022</v>
      </c>
      <c r="B950" s="6" t="s">
        <v>443</v>
      </c>
      <c r="C950" s="6">
        <v>8</v>
      </c>
      <c r="D950" s="6">
        <v>35</v>
      </c>
      <c r="E950" s="6">
        <v>2</v>
      </c>
      <c r="F950" s="6">
        <v>5</v>
      </c>
      <c r="G950" s="6">
        <v>1</v>
      </c>
    </row>
    <row r="951" spans="1:7">
      <c r="A951" s="6" t="s">
        <v>1023</v>
      </c>
      <c r="B951" s="6" t="s">
        <v>1024</v>
      </c>
      <c r="C951" s="6">
        <v>103</v>
      </c>
      <c r="D951" s="6">
        <v>140</v>
      </c>
      <c r="E951" s="6">
        <v>0</v>
      </c>
      <c r="F951" s="6">
        <v>8</v>
      </c>
      <c r="G951" s="6">
        <v>0</v>
      </c>
    </row>
    <row r="952" spans="1:7">
      <c r="A952" s="6" t="s">
        <v>1025</v>
      </c>
      <c r="B952" s="6" t="s">
        <v>1024</v>
      </c>
      <c r="C952" s="6">
        <v>102</v>
      </c>
      <c r="D952" s="6">
        <v>75</v>
      </c>
      <c r="E952" s="6">
        <v>0</v>
      </c>
      <c r="F952" s="6">
        <v>3</v>
      </c>
      <c r="G952" s="6">
        <v>0</v>
      </c>
    </row>
    <row r="953" spans="1:7">
      <c r="A953" s="6" t="s">
        <v>1026</v>
      </c>
      <c r="B953" s="6" t="s">
        <v>1024</v>
      </c>
      <c r="C953" s="6">
        <v>102</v>
      </c>
      <c r="D953" s="6">
        <v>80</v>
      </c>
      <c r="E953" s="6">
        <v>0</v>
      </c>
      <c r="F953" s="6">
        <v>3</v>
      </c>
      <c r="G953" s="6">
        <v>0</v>
      </c>
    </row>
    <row r="954" spans="1:7">
      <c r="A954" s="6" t="s">
        <v>1027</v>
      </c>
      <c r="B954" s="6" t="s">
        <v>1028</v>
      </c>
      <c r="C954" s="6">
        <v>7</v>
      </c>
      <c r="D954" s="6">
        <v>20</v>
      </c>
      <c r="E954" s="6">
        <v>0</v>
      </c>
      <c r="F954" s="6">
        <v>3</v>
      </c>
      <c r="G954" s="6">
        <v>3</v>
      </c>
    </row>
    <row r="955" spans="1:7">
      <c r="A955" s="6" t="s">
        <v>1029</v>
      </c>
      <c r="B955" s="6" t="s">
        <v>43</v>
      </c>
      <c r="C955" s="6">
        <v>8</v>
      </c>
      <c r="D955" s="6">
        <v>25</v>
      </c>
      <c r="E955" s="6">
        <v>0</v>
      </c>
      <c r="F955" s="6">
        <v>3</v>
      </c>
      <c r="G955" s="6">
        <v>3</v>
      </c>
    </row>
    <row r="956" spans="1:7">
      <c r="A956" s="6" t="s">
        <v>1030</v>
      </c>
      <c r="B956" s="6" t="s">
        <v>54</v>
      </c>
      <c r="C956" s="6">
        <v>1108</v>
      </c>
      <c r="D956" s="6">
        <v>3735</v>
      </c>
      <c r="E956" s="6">
        <v>125</v>
      </c>
      <c r="F956" s="6">
        <v>638</v>
      </c>
      <c r="G956" s="6">
        <v>45</v>
      </c>
    </row>
    <row r="957" spans="1:7">
      <c r="A957" s="6" t="s">
        <v>1030</v>
      </c>
      <c r="B957" s="6" t="s">
        <v>55</v>
      </c>
      <c r="C957" s="6">
        <v>69</v>
      </c>
      <c r="D957" s="6">
        <v>235</v>
      </c>
      <c r="E957" s="6">
        <v>8</v>
      </c>
      <c r="F957" s="6">
        <v>40</v>
      </c>
      <c r="G957" s="6">
        <v>3</v>
      </c>
    </row>
    <row r="958" spans="1:7">
      <c r="A958" s="6" t="s">
        <v>1031</v>
      </c>
      <c r="B958" s="6" t="s">
        <v>54</v>
      </c>
      <c r="C958" s="6">
        <v>1108</v>
      </c>
      <c r="D958" s="6">
        <v>3895</v>
      </c>
      <c r="E958" s="6">
        <v>175</v>
      </c>
      <c r="F958" s="6">
        <v>620</v>
      </c>
      <c r="G958" s="6">
        <v>40</v>
      </c>
    </row>
    <row r="959" spans="1:7">
      <c r="A959" s="6" t="s">
        <v>1031</v>
      </c>
      <c r="B959" s="6" t="s">
        <v>55</v>
      </c>
      <c r="C959" s="6">
        <v>69</v>
      </c>
      <c r="D959" s="6">
        <v>245</v>
      </c>
      <c r="E959" s="6">
        <v>11</v>
      </c>
      <c r="F959" s="6">
        <v>39</v>
      </c>
      <c r="G959" s="6">
        <v>2</v>
      </c>
    </row>
    <row r="960" spans="1:7">
      <c r="A960" s="6" t="s">
        <v>1032</v>
      </c>
      <c r="B960" s="6" t="s">
        <v>559</v>
      </c>
      <c r="C960" s="6">
        <v>227</v>
      </c>
      <c r="D960" s="6">
        <v>145</v>
      </c>
      <c r="E960" s="6">
        <v>4</v>
      </c>
      <c r="F960" s="6">
        <v>16</v>
      </c>
      <c r="G960" s="6">
        <v>12</v>
      </c>
    </row>
    <row r="961" spans="1:7">
      <c r="A961" s="6" t="s">
        <v>1033</v>
      </c>
      <c r="B961" s="6" t="s">
        <v>559</v>
      </c>
      <c r="C961" s="6">
        <v>227</v>
      </c>
      <c r="D961" s="6">
        <v>230</v>
      </c>
      <c r="E961" s="6">
        <v>2</v>
      </c>
      <c r="F961" s="6">
        <v>43</v>
      </c>
      <c r="G961" s="6">
        <v>10</v>
      </c>
    </row>
    <row r="962" spans="1:7">
      <c r="A962" s="6" t="s">
        <v>1034</v>
      </c>
      <c r="B962" s="6" t="s">
        <v>559</v>
      </c>
      <c r="C962" s="6">
        <v>227</v>
      </c>
      <c r="D962" s="6">
        <v>125</v>
      </c>
      <c r="E962" s="6">
        <v>0</v>
      </c>
      <c r="F962" s="6">
        <v>17</v>
      </c>
      <c r="G962" s="6">
        <v>13</v>
      </c>
    </row>
    <row r="963" spans="1:7">
      <c r="A963" s="6" t="s">
        <v>1035</v>
      </c>
      <c r="B963" s="6" t="s">
        <v>559</v>
      </c>
      <c r="C963" s="6">
        <v>227</v>
      </c>
      <c r="D963" s="6">
        <v>140</v>
      </c>
      <c r="E963" s="6">
        <v>7</v>
      </c>
      <c r="F963" s="6">
        <v>11</v>
      </c>
      <c r="G963" s="6">
        <v>8</v>
      </c>
    </row>
    <row r="967" spans="1:7">
      <c r="A967" s="6" t="s">
        <v>1036</v>
      </c>
      <c r="B967" s="6" t="s">
        <v>1037</v>
      </c>
      <c r="C967" s="6" t="s">
        <v>1038</v>
      </c>
      <c r="D967" s="6" t="s">
        <v>1039</v>
      </c>
      <c r="E967" s="6"/>
      <c r="F967" s="6"/>
      <c r="G967" s="6"/>
    </row>
  </sheetData>
  <mergeCells count="1">
    <mergeCell ref="A1:G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tabSelected="1" workbookViewId="0">
      <selection activeCell="B22" sqref="B22"/>
    </sheetView>
  </sheetViews>
  <sheetFormatPr defaultRowHeight="15"/>
  <cols>
    <col min="1" max="1" width="5.140625" customWidth="1"/>
    <col min="2" max="2" width="38.85546875" bestFit="1" customWidth="1"/>
    <col min="3" max="3" width="11" bestFit="1" customWidth="1"/>
    <col min="4" max="4" width="12.7109375" bestFit="1" customWidth="1"/>
    <col min="7" max="7" width="9.42578125" bestFit="1" customWidth="1"/>
    <col min="8" max="8" width="12.85546875" bestFit="1" customWidth="1"/>
    <col min="9" max="9" width="6" style="18" customWidth="1"/>
    <col min="10" max="10" width="52.28515625" customWidth="1"/>
    <col min="11" max="11" width="18" bestFit="1" customWidth="1"/>
    <col min="12" max="12" width="6.42578125" customWidth="1"/>
    <col min="13" max="13" width="13.7109375" customWidth="1"/>
    <col min="14" max="14" width="9.140625" customWidth="1"/>
    <col min="15" max="15" width="10.42578125" bestFit="1" customWidth="1"/>
  </cols>
  <sheetData>
    <row r="1" spans="1:18" ht="20.100000000000001" customHeight="1">
      <c r="A1" s="96" t="s">
        <v>34</v>
      </c>
      <c r="B1" s="69" t="s">
        <v>35</v>
      </c>
      <c r="C1" s="69" t="s">
        <v>36</v>
      </c>
      <c r="D1" s="69" t="s">
        <v>37</v>
      </c>
      <c r="E1" s="69" t="s">
        <v>38</v>
      </c>
      <c r="F1" s="69" t="s">
        <v>39</v>
      </c>
      <c r="G1" s="69" t="s">
        <v>1053</v>
      </c>
      <c r="H1" s="69" t="s">
        <v>40</v>
      </c>
      <c r="I1"/>
      <c r="J1" s="113" t="s">
        <v>1043</v>
      </c>
      <c r="K1" s="108" t="s">
        <v>1049</v>
      </c>
      <c r="L1" s="109"/>
      <c r="M1" s="109"/>
      <c r="N1" s="110"/>
      <c r="O1" s="7"/>
      <c r="P1" s="7"/>
      <c r="Q1" s="43"/>
      <c r="R1" s="43"/>
    </row>
    <row r="2" spans="1:18" ht="20.100000000000001" customHeight="1">
      <c r="A2" s="97"/>
      <c r="B2" s="54" t="s">
        <v>312</v>
      </c>
      <c r="C2" s="70" t="str">
        <f>VLOOKUP(B2,Nutrition_Table,2,FALSE)</f>
        <v>1 oz</v>
      </c>
      <c r="D2" s="70">
        <f>VLOOKUP(B2,Nutrition_Table,3,FALSE)</f>
        <v>28.35</v>
      </c>
      <c r="E2" s="70">
        <f>VLOOKUP(B2,Nutrition_Table,4,FALSE)</f>
        <v>110</v>
      </c>
      <c r="F2" s="70">
        <f>VLOOKUP(B2,Nutrition_Table,5,FALSE)</f>
        <v>0</v>
      </c>
      <c r="G2" s="70">
        <f>VLOOKUP(B2,Nutrition_Table,6,FALSE)</f>
        <v>24</v>
      </c>
      <c r="H2" s="70">
        <f>VLOOKUP(B2,Nutrition_Table,7,FALSE)</f>
        <v>2</v>
      </c>
      <c r="I2"/>
      <c r="J2" s="114"/>
      <c r="K2" s="74" t="s">
        <v>1044</v>
      </c>
      <c r="L2" s="44">
        <v>185</v>
      </c>
      <c r="M2" s="77" t="s">
        <v>1047</v>
      </c>
      <c r="N2" s="45">
        <f>L2*0.453592</f>
        <v>83.914519999999996</v>
      </c>
      <c r="O2" s="7"/>
      <c r="P2" s="7"/>
      <c r="Q2" s="43"/>
      <c r="R2" s="43"/>
    </row>
    <row r="3" spans="1:18" ht="20.100000000000001" customHeight="1">
      <c r="A3" s="97"/>
      <c r="B3" s="55" t="s">
        <v>577</v>
      </c>
      <c r="C3" s="71" t="str">
        <f>VLOOKUP(B3,Nutrition_Table,2,FALSE)</f>
        <v>1 Cup</v>
      </c>
      <c r="D3" s="71">
        <f>VLOOKUP(B3,Nutrition_Table,3,FALSE)</f>
        <v>245</v>
      </c>
      <c r="E3" s="71">
        <f>VLOOKUP(B3,Nutrition_Table,4,FALSE)</f>
        <v>90</v>
      </c>
      <c r="F3" s="71">
        <f>VLOOKUP(B3,Nutrition_Table,5,FALSE)</f>
        <v>1</v>
      </c>
      <c r="G3" s="71">
        <f>VLOOKUP(B3,Nutrition_Table,6,FALSE)</f>
        <v>12</v>
      </c>
      <c r="H3" s="71">
        <f>VLOOKUP(B3,Nutrition_Table,7,FALSE)</f>
        <v>9</v>
      </c>
      <c r="I3"/>
      <c r="J3" s="114"/>
      <c r="K3" s="75" t="s">
        <v>1045</v>
      </c>
      <c r="L3" s="46">
        <v>74</v>
      </c>
      <c r="M3" s="78" t="s">
        <v>1048</v>
      </c>
      <c r="N3" s="47">
        <f>L3*2.54</f>
        <v>187.96</v>
      </c>
      <c r="O3" s="7"/>
      <c r="P3" s="7"/>
      <c r="Q3" s="43"/>
      <c r="R3" s="43"/>
    </row>
    <row r="4" spans="1:18" ht="20.100000000000001" customHeight="1">
      <c r="A4" s="97"/>
      <c r="B4" s="54" t="s">
        <v>634</v>
      </c>
      <c r="C4" s="70" t="str">
        <f>VLOOKUP(B4,Nutrition_Table,2,FALSE)</f>
        <v>1 Cup</v>
      </c>
      <c r="D4" s="70">
        <f>VLOOKUP(B4,Nutrition_Table,3,FALSE)</f>
        <v>249</v>
      </c>
      <c r="E4" s="70">
        <f>VLOOKUP(B4,Nutrition_Table,4,FALSE)</f>
        <v>110</v>
      </c>
      <c r="F4" s="70">
        <f>VLOOKUP(B4,Nutrition_Table,5,FALSE)</f>
        <v>1</v>
      </c>
      <c r="G4" s="70">
        <f>VLOOKUP(B4,Nutrition_Table,6,FALSE)</f>
        <v>25</v>
      </c>
      <c r="H4" s="70">
        <f>VLOOKUP(B4,Nutrition_Table,7,FALSE)</f>
        <v>2</v>
      </c>
      <c r="I4"/>
      <c r="J4" s="114"/>
      <c r="K4" s="76" t="s">
        <v>1046</v>
      </c>
      <c r="L4" s="48">
        <v>36</v>
      </c>
      <c r="M4" s="79" t="s">
        <v>1046</v>
      </c>
      <c r="N4" s="49">
        <f>L4</f>
        <v>36</v>
      </c>
      <c r="O4" s="7"/>
      <c r="P4" s="7"/>
      <c r="Q4" s="43"/>
      <c r="R4" s="43"/>
    </row>
    <row r="5" spans="1:18" ht="20.100000000000001" customHeight="1">
      <c r="A5" s="97"/>
      <c r="B5" s="55" t="s">
        <v>1040</v>
      </c>
      <c r="C5" s="71">
        <f>VLOOKUP(B5,Nutrition_Table,2,FALSE)</f>
        <v>0</v>
      </c>
      <c r="D5" s="71">
        <f>VLOOKUP(B5,Nutrition_Table,3,FALSE)</f>
        <v>0</v>
      </c>
      <c r="E5" s="71">
        <f>VLOOKUP(B5,Nutrition_Table,4,FALSE)</f>
        <v>0</v>
      </c>
      <c r="F5" s="71">
        <f>VLOOKUP(B5,Nutrition_Table,5,FALSE)</f>
        <v>0</v>
      </c>
      <c r="G5" s="71">
        <f>VLOOKUP(B5,Nutrition_Table,6,FALSE)</f>
        <v>0</v>
      </c>
      <c r="H5" s="71">
        <f>VLOOKUP(B5,Nutrition_Table,7,FALSE)</f>
        <v>0</v>
      </c>
      <c r="I5"/>
      <c r="J5" s="114"/>
      <c r="K5" s="7"/>
      <c r="L5" s="7"/>
      <c r="M5" s="7"/>
      <c r="N5" s="7"/>
      <c r="O5" s="7"/>
      <c r="P5" s="7"/>
      <c r="Q5" s="43"/>
      <c r="R5" s="43"/>
    </row>
    <row r="6" spans="1:18" ht="20.100000000000001" customHeight="1">
      <c r="A6" s="97"/>
      <c r="B6" s="56" t="s">
        <v>1040</v>
      </c>
      <c r="C6" s="72">
        <f>VLOOKUP(B6,Nutrition_Table,2,FALSE)</f>
        <v>0</v>
      </c>
      <c r="D6" s="72">
        <f>VLOOKUP(B6,Nutrition_Table,3,FALSE)</f>
        <v>0</v>
      </c>
      <c r="E6" s="72">
        <f>VLOOKUP(B6,Nutrition_Table,4,FALSE)</f>
        <v>0</v>
      </c>
      <c r="F6" s="72">
        <f>VLOOKUP(B6,Nutrition_Table,5,FALSE)</f>
        <v>0</v>
      </c>
      <c r="G6" s="72">
        <f>VLOOKUP(B6,Nutrition_Table,6,FALSE)</f>
        <v>0</v>
      </c>
      <c r="H6" s="72">
        <f>VLOOKUP(B6,Nutrition_Table,7,FALSE)</f>
        <v>0</v>
      </c>
      <c r="I6"/>
      <c r="J6" s="115"/>
      <c r="K6" s="111" t="s">
        <v>1071</v>
      </c>
      <c r="L6" s="112"/>
      <c r="M6" s="111" t="s">
        <v>1051</v>
      </c>
      <c r="N6" s="112"/>
      <c r="O6" s="111" t="s">
        <v>1052</v>
      </c>
      <c r="P6" s="112"/>
      <c r="Q6" s="43"/>
      <c r="R6" s="43"/>
    </row>
    <row r="7" spans="1:18" ht="20.100000000000001" customHeight="1">
      <c r="A7" s="98"/>
      <c r="B7" s="116" t="s">
        <v>1074</v>
      </c>
      <c r="C7" s="117"/>
      <c r="D7" s="118"/>
      <c r="E7" s="73">
        <f>SUM(E2:E6)</f>
        <v>310</v>
      </c>
      <c r="F7" s="73">
        <f>SUM(F2:F6)</f>
        <v>2</v>
      </c>
      <c r="G7" s="73">
        <f>SUM(G2:G6)</f>
        <v>61</v>
      </c>
      <c r="H7" s="73">
        <f>SUM(H2:H6)</f>
        <v>13</v>
      </c>
      <c r="I7"/>
      <c r="J7" s="81" t="s">
        <v>1072</v>
      </c>
      <c r="K7" s="50">
        <f>IF(K1="Male",66.47+(13.75*N2)+(5.003*N3)-(6.755*N4),655.1+(9.563*N2)+(1.85*N3)-(4.676*N4))</f>
        <v>1917.4785300000001</v>
      </c>
      <c r="L7" s="51" t="s">
        <v>38</v>
      </c>
      <c r="M7" s="50">
        <f t="shared" ref="M7:M12" si="0">$E$7+$E$15+$E$23</f>
        <v>2085</v>
      </c>
      <c r="N7" s="51" t="s">
        <v>38</v>
      </c>
      <c r="O7" s="50">
        <f>M7-K7</f>
        <v>167.52146999999991</v>
      </c>
      <c r="P7" s="51" t="s">
        <v>38</v>
      </c>
      <c r="Q7" s="43"/>
      <c r="R7" s="43"/>
    </row>
    <row r="8" spans="1:18" ht="20.100000000000001" customHeight="1">
      <c r="B8" s="43"/>
      <c r="C8" s="43"/>
      <c r="D8" s="43"/>
      <c r="E8" s="43"/>
      <c r="F8" s="43"/>
      <c r="G8" s="43"/>
      <c r="H8" s="43"/>
      <c r="I8"/>
      <c r="J8" s="82" t="s">
        <v>1067</v>
      </c>
      <c r="K8" s="52">
        <f>K7*1.2</f>
        <v>2300.974236</v>
      </c>
      <c r="L8" s="53" t="s">
        <v>38</v>
      </c>
      <c r="M8" s="52">
        <f t="shared" si="0"/>
        <v>2085</v>
      </c>
      <c r="N8" s="53" t="s">
        <v>38</v>
      </c>
      <c r="O8" s="52">
        <f t="shared" ref="O8:O12" si="1">M8-K8</f>
        <v>-215.97423600000002</v>
      </c>
      <c r="P8" s="53" t="s">
        <v>38</v>
      </c>
      <c r="Q8" s="43"/>
      <c r="R8" s="43"/>
    </row>
    <row r="9" spans="1:18" ht="20.100000000000001" customHeight="1">
      <c r="A9" s="96" t="s">
        <v>1041</v>
      </c>
      <c r="B9" s="69" t="s">
        <v>35</v>
      </c>
      <c r="C9" s="69" t="s">
        <v>36</v>
      </c>
      <c r="D9" s="69" t="s">
        <v>37</v>
      </c>
      <c r="E9" s="69" t="s">
        <v>38</v>
      </c>
      <c r="F9" s="69" t="s">
        <v>39</v>
      </c>
      <c r="G9" s="69" t="s">
        <v>1053</v>
      </c>
      <c r="H9" s="69" t="s">
        <v>40</v>
      </c>
      <c r="I9"/>
      <c r="J9" s="83" t="s">
        <v>1073</v>
      </c>
      <c r="K9" s="50">
        <f>K7 *1.3-1.375</f>
        <v>2491.3470890000003</v>
      </c>
      <c r="L9" s="51" t="s">
        <v>38</v>
      </c>
      <c r="M9" s="50">
        <f t="shared" si="0"/>
        <v>2085</v>
      </c>
      <c r="N9" s="51" t="s">
        <v>38</v>
      </c>
      <c r="O9" s="50">
        <f t="shared" si="1"/>
        <v>-406.34708900000032</v>
      </c>
      <c r="P9" s="51" t="s">
        <v>38</v>
      </c>
      <c r="Q9" s="43"/>
      <c r="R9" s="43"/>
    </row>
    <row r="10" spans="1:18" ht="20.100000000000001" customHeight="1">
      <c r="A10" s="97"/>
      <c r="B10" s="54" t="s">
        <v>125</v>
      </c>
      <c r="C10" s="70" t="str">
        <f>VLOOKUP(B10,Nutrition_Table,2,FALSE)</f>
        <v>2.5 oz</v>
      </c>
      <c r="D10" s="70">
        <f>VLOOKUP(B10,Nutrition_Table,3,FALSE)</f>
        <v>72</v>
      </c>
      <c r="E10" s="70">
        <f>VLOOKUP(B10,Nutrition_Table,4,FALSE)</f>
        <v>150</v>
      </c>
      <c r="F10" s="70">
        <f>VLOOKUP(B10,Nutrition_Table,5,FALSE)</f>
        <v>6</v>
      </c>
      <c r="G10" s="70">
        <f>VLOOKUP(B10,Nutrition_Table,6,FALSE)</f>
        <v>0</v>
      </c>
      <c r="H10" s="70">
        <f>VLOOKUP(B10,Nutrition_Table,7,FALSE)</f>
        <v>22</v>
      </c>
      <c r="I10"/>
      <c r="J10" s="82" t="s">
        <v>1068</v>
      </c>
      <c r="K10" s="52">
        <f>K7*1.5-1.55</f>
        <v>2874.6677949999998</v>
      </c>
      <c r="L10" s="53" t="s">
        <v>38</v>
      </c>
      <c r="M10" s="52">
        <f t="shared" si="0"/>
        <v>2085</v>
      </c>
      <c r="N10" s="53" t="s">
        <v>38</v>
      </c>
      <c r="O10" s="52">
        <f t="shared" si="1"/>
        <v>-789.66779499999984</v>
      </c>
      <c r="P10" s="53" t="s">
        <v>38</v>
      </c>
      <c r="Q10" s="43"/>
      <c r="R10" s="43"/>
    </row>
    <row r="11" spans="1:18" ht="20.100000000000001" customHeight="1">
      <c r="A11" s="97"/>
      <c r="B11" s="55" t="s">
        <v>770</v>
      </c>
      <c r="C11" s="71" t="str">
        <f>VLOOKUP(B11,Nutrition_Table,2,FALSE)</f>
        <v>1 Cup</v>
      </c>
      <c r="D11" s="71">
        <f>VLOOKUP(B11,Nutrition_Table,3,FALSE)</f>
        <v>210</v>
      </c>
      <c r="E11" s="71">
        <f>VLOOKUP(B11,Nutrition_Table,4,FALSE)</f>
        <v>160</v>
      </c>
      <c r="F11" s="71">
        <f>VLOOKUP(B11,Nutrition_Table,5,FALSE)</f>
        <v>1</v>
      </c>
      <c r="G11" s="71">
        <f>VLOOKUP(B11,Nutrition_Table,6,FALSE)</f>
        <v>37</v>
      </c>
      <c r="H11" s="71">
        <f>VLOOKUP(B11,Nutrition_Table,7,FALSE)</f>
        <v>4</v>
      </c>
      <c r="I11"/>
      <c r="J11" s="81" t="s">
        <v>1069</v>
      </c>
      <c r="K11" s="50">
        <f>K7*1.7</f>
        <v>3259.7135010000002</v>
      </c>
      <c r="L11" s="51" t="s">
        <v>38</v>
      </c>
      <c r="M11" s="50">
        <f t="shared" si="0"/>
        <v>2085</v>
      </c>
      <c r="N11" s="51" t="s">
        <v>38</v>
      </c>
      <c r="O11" s="50">
        <f t="shared" si="1"/>
        <v>-1174.7135010000002</v>
      </c>
      <c r="P11" s="51" t="s">
        <v>38</v>
      </c>
      <c r="Q11" s="43"/>
      <c r="R11" s="43"/>
    </row>
    <row r="12" spans="1:18" ht="20.100000000000001" customHeight="1">
      <c r="A12" s="97"/>
      <c r="B12" s="54" t="s">
        <v>463</v>
      </c>
      <c r="C12" s="70" t="str">
        <f>VLOOKUP(B12,Nutrition_Table,2,FALSE)</f>
        <v>1 Cup</v>
      </c>
      <c r="D12" s="70">
        <f>VLOOKUP(B12,Nutrition_Table,3,FALSE)</f>
        <v>180</v>
      </c>
      <c r="E12" s="70">
        <f>VLOOKUP(B12,Nutrition_Table,4,FALSE)</f>
        <v>210</v>
      </c>
      <c r="F12" s="70">
        <f>VLOOKUP(B12,Nutrition_Table,5,FALSE)</f>
        <v>1</v>
      </c>
      <c r="G12" s="70">
        <f>VLOOKUP(B12,Nutrition_Table,6,FALSE)</f>
        <v>38</v>
      </c>
      <c r="H12" s="70">
        <f>VLOOKUP(B12,Nutrition_Table,7,FALSE)</f>
        <v>14</v>
      </c>
      <c r="I12"/>
      <c r="J12" s="82" t="s">
        <v>1070</v>
      </c>
      <c r="K12" s="52">
        <f>K7*1.9</f>
        <v>3643.2092069999999</v>
      </c>
      <c r="L12" s="53" t="s">
        <v>38</v>
      </c>
      <c r="M12" s="52">
        <f t="shared" si="0"/>
        <v>2085</v>
      </c>
      <c r="N12" s="53" t="s">
        <v>38</v>
      </c>
      <c r="O12" s="52">
        <f t="shared" si="1"/>
        <v>-1558.2092069999999</v>
      </c>
      <c r="P12" s="53" t="s">
        <v>38</v>
      </c>
      <c r="Q12" s="43"/>
      <c r="R12" s="43"/>
    </row>
    <row r="13" spans="1:18" ht="20.100000000000001" customHeight="1">
      <c r="A13" s="97"/>
      <c r="B13" s="55" t="s">
        <v>605</v>
      </c>
      <c r="C13" s="71" t="str">
        <f>VLOOKUP(B13,Nutrition_Table,2,FALSE)</f>
        <v>1 Cup</v>
      </c>
      <c r="D13" s="71">
        <f>VLOOKUP(B13,Nutrition_Table,3,FALSE)</f>
        <v>160</v>
      </c>
      <c r="E13" s="71">
        <f>VLOOKUP(B13,Nutrition_Table,4,FALSE)</f>
        <v>200</v>
      </c>
      <c r="F13" s="71">
        <f>VLOOKUP(B13,Nutrition_Table,5,FALSE)</f>
        <v>2</v>
      </c>
      <c r="G13" s="71">
        <f>VLOOKUP(B13,Nutrition_Table,6,FALSE)</f>
        <v>37</v>
      </c>
      <c r="H13" s="71">
        <f>VLOOKUP(B13,Nutrition_Table,7,FALSE)</f>
        <v>7</v>
      </c>
      <c r="I13"/>
      <c r="J13" s="7"/>
      <c r="K13" s="7"/>
      <c r="L13" s="7"/>
      <c r="M13" s="7"/>
      <c r="N13" s="7"/>
      <c r="O13" s="7"/>
      <c r="P13" s="7"/>
      <c r="Q13" s="39"/>
      <c r="R13" s="39"/>
    </row>
    <row r="14" spans="1:18" ht="20.100000000000001" customHeight="1">
      <c r="A14" s="97"/>
      <c r="B14" s="56" t="s">
        <v>1040</v>
      </c>
      <c r="C14" s="72">
        <f>VLOOKUP(B14,Nutrition_Table,2,FALSE)</f>
        <v>0</v>
      </c>
      <c r="D14" s="72">
        <f>VLOOKUP(B14,Nutrition_Table,3,FALSE)</f>
        <v>0</v>
      </c>
      <c r="E14" s="72">
        <f>VLOOKUP(B14,Nutrition_Table,4,FALSE)</f>
        <v>0</v>
      </c>
      <c r="F14" s="72">
        <f>VLOOKUP(B14,Nutrition_Table,5,FALSE)</f>
        <v>0</v>
      </c>
      <c r="G14" s="72">
        <f>VLOOKUP(B14,Nutrition_Table,6,FALSE)</f>
        <v>0</v>
      </c>
      <c r="H14" s="72">
        <f>VLOOKUP(B14,Nutrition_Table,7,FALSE)</f>
        <v>0</v>
      </c>
      <c r="I14"/>
      <c r="J14" s="7"/>
      <c r="K14" s="7"/>
      <c r="L14" s="7"/>
      <c r="M14" s="7"/>
      <c r="N14" s="7"/>
      <c r="O14" s="7"/>
      <c r="P14" s="7"/>
      <c r="Q14" s="39"/>
      <c r="R14" s="39"/>
    </row>
    <row r="15" spans="1:18" ht="20.100000000000001" customHeight="1">
      <c r="A15" s="98"/>
      <c r="B15" s="116" t="s">
        <v>1074</v>
      </c>
      <c r="C15" s="117"/>
      <c r="D15" s="118"/>
      <c r="E15" s="73">
        <f t="shared" ref="E15" si="2">SUM(E10:E14)</f>
        <v>720</v>
      </c>
      <c r="F15" s="73">
        <f t="shared" ref="F15" si="3">SUM(F10:F14)</f>
        <v>10</v>
      </c>
      <c r="G15" s="73">
        <f t="shared" ref="G15" si="4">SUM(G10:G14)</f>
        <v>112</v>
      </c>
      <c r="H15" s="73">
        <f t="shared" ref="H15" si="5">SUM(H10:H14)</f>
        <v>47</v>
      </c>
      <c r="I15"/>
      <c r="J15" s="7"/>
      <c r="K15" s="7"/>
      <c r="L15" s="7"/>
      <c r="M15" s="7"/>
      <c r="N15" s="7"/>
      <c r="O15" s="7"/>
      <c r="P15" s="7"/>
      <c r="Q15" s="39"/>
      <c r="R15" s="39"/>
    </row>
    <row r="16" spans="1:18" ht="20.100000000000001" customHeight="1" thickBot="1">
      <c r="B16" s="43"/>
      <c r="C16" s="43"/>
      <c r="D16" s="43"/>
      <c r="E16" s="43"/>
      <c r="F16" s="43"/>
      <c r="G16" s="43"/>
      <c r="H16" s="43"/>
      <c r="I16"/>
      <c r="J16" s="68"/>
      <c r="K16" s="68"/>
      <c r="L16" s="68"/>
      <c r="M16" s="68"/>
      <c r="N16" s="68"/>
      <c r="O16" s="68"/>
      <c r="P16" s="68"/>
      <c r="Q16" s="39"/>
      <c r="R16" s="39"/>
    </row>
    <row r="17" spans="1:18" ht="20.100000000000001" customHeight="1">
      <c r="A17" s="96" t="s">
        <v>1042</v>
      </c>
      <c r="B17" s="69" t="s">
        <v>35</v>
      </c>
      <c r="C17" s="69" t="s">
        <v>36</v>
      </c>
      <c r="D17" s="69" t="s">
        <v>37</v>
      </c>
      <c r="E17" s="69" t="s">
        <v>38</v>
      </c>
      <c r="F17" s="69" t="s">
        <v>39</v>
      </c>
      <c r="G17" s="69" t="s">
        <v>1053</v>
      </c>
      <c r="H17" s="69" t="s">
        <v>40</v>
      </c>
      <c r="I17"/>
      <c r="J17" s="99" t="s">
        <v>1066</v>
      </c>
      <c r="K17" s="100"/>
      <c r="L17" s="100"/>
      <c r="M17" s="100"/>
      <c r="N17" s="100"/>
      <c r="O17" s="100"/>
      <c r="P17" s="101"/>
      <c r="Q17" s="39"/>
      <c r="R17" s="39"/>
    </row>
    <row r="18" spans="1:18" ht="20.100000000000001" customHeight="1">
      <c r="A18" s="97"/>
      <c r="B18" s="54" t="s">
        <v>738</v>
      </c>
      <c r="C18" s="70" t="str">
        <f>VLOOKUP(B18,Nutrition_Table,2,FALSE)</f>
        <v>3.1 oz</v>
      </c>
      <c r="D18" s="70">
        <f>VLOOKUP(B18,Nutrition_Table,3,FALSE)</f>
        <v>89</v>
      </c>
      <c r="E18" s="70">
        <f>VLOOKUP(B18,Nutrition_Table,4,FALSE)</f>
        <v>335</v>
      </c>
      <c r="F18" s="70">
        <f>VLOOKUP(B18,Nutrition_Table,5,FALSE)</f>
        <v>27</v>
      </c>
      <c r="G18" s="70">
        <f>VLOOKUP(B18,Nutrition_Table,6,FALSE)</f>
        <v>0</v>
      </c>
      <c r="H18" s="70">
        <f>VLOOKUP(B18,Nutrition_Table,7,FALSE)</f>
        <v>21</v>
      </c>
      <c r="I18"/>
      <c r="J18" s="102"/>
      <c r="K18" s="103"/>
      <c r="L18" s="103"/>
      <c r="M18" s="103"/>
      <c r="N18" s="103"/>
      <c r="O18" s="103"/>
      <c r="P18" s="104"/>
      <c r="Q18" s="18"/>
      <c r="R18" s="18"/>
    </row>
    <row r="19" spans="1:18" ht="20.100000000000001" customHeight="1">
      <c r="A19" s="97"/>
      <c r="B19" s="55" t="s">
        <v>580</v>
      </c>
      <c r="C19" s="71" t="str">
        <f>VLOOKUP(B19,Nutrition_Table,2,FALSE)</f>
        <v>1 Cup</v>
      </c>
      <c r="D19" s="71">
        <f>VLOOKUP(B19,Nutrition_Table,3,FALSE)</f>
        <v>241</v>
      </c>
      <c r="E19" s="71">
        <f>VLOOKUP(B19,Nutrition_Table,4,FALSE)</f>
        <v>80</v>
      </c>
      <c r="F19" s="71">
        <f>VLOOKUP(B19,Nutrition_Table,5,FALSE)</f>
        <v>3</v>
      </c>
      <c r="G19" s="71">
        <f>VLOOKUP(B19,Nutrition_Table,6,FALSE)</f>
        <v>11</v>
      </c>
      <c r="H19" s="71">
        <f>VLOOKUP(B19,Nutrition_Table,7,FALSE)</f>
        <v>4</v>
      </c>
      <c r="I19"/>
      <c r="J19" s="102"/>
      <c r="K19" s="103"/>
      <c r="L19" s="103"/>
      <c r="M19" s="103"/>
      <c r="N19" s="103"/>
      <c r="O19" s="103"/>
      <c r="P19" s="104"/>
      <c r="Q19" s="18"/>
      <c r="R19" s="18"/>
    </row>
    <row r="20" spans="1:18" ht="20.100000000000001" customHeight="1">
      <c r="A20" s="97"/>
      <c r="B20" s="54" t="s">
        <v>340</v>
      </c>
      <c r="C20" s="70" t="str">
        <f>VLOOKUP(B20,Nutrition_Table,2,FALSE)</f>
        <v>1 Cup</v>
      </c>
      <c r="D20" s="70">
        <f>VLOOKUP(B20,Nutrition_Table,3,FALSE)</f>
        <v>210</v>
      </c>
      <c r="E20" s="70">
        <f>VLOOKUP(B20,Nutrition_Table,4,FALSE)</f>
        <v>215</v>
      </c>
      <c r="F20" s="70">
        <f>VLOOKUP(B20,Nutrition_Table,5,FALSE)</f>
        <v>9</v>
      </c>
      <c r="G20" s="70">
        <f>VLOOKUP(B20,Nutrition_Table,6,FALSE)</f>
        <v>6</v>
      </c>
      <c r="H20" s="70">
        <f>VLOOKUP(B20,Nutrition_Table,7,FALSE)</f>
        <v>26</v>
      </c>
      <c r="I20"/>
      <c r="J20" s="102"/>
      <c r="K20" s="103"/>
      <c r="L20" s="103"/>
      <c r="M20" s="103"/>
      <c r="N20" s="103"/>
      <c r="O20" s="103"/>
      <c r="P20" s="104"/>
      <c r="Q20" s="18"/>
      <c r="R20" s="18"/>
    </row>
    <row r="21" spans="1:18" ht="20.100000000000001" customHeight="1">
      <c r="A21" s="97"/>
      <c r="B21" s="55" t="s">
        <v>820</v>
      </c>
      <c r="C21" s="71" t="str">
        <f>VLOOKUP(B21,Nutrition_Table,2,FALSE)</f>
        <v>1 Cup</v>
      </c>
      <c r="D21" s="71">
        <f>VLOOKUP(B21,Nutrition_Table,3,FALSE)</f>
        <v>195</v>
      </c>
      <c r="E21" s="71">
        <f>VLOOKUP(B21,Nutrition_Table,4,FALSE)</f>
        <v>230</v>
      </c>
      <c r="F21" s="71">
        <f>VLOOKUP(B21,Nutrition_Table,5,FALSE)</f>
        <v>1</v>
      </c>
      <c r="G21" s="71">
        <f>VLOOKUP(B21,Nutrition_Table,6,FALSE)</f>
        <v>50</v>
      </c>
      <c r="H21" s="71">
        <f>VLOOKUP(B21,Nutrition_Table,7,FALSE)</f>
        <v>5</v>
      </c>
      <c r="I21"/>
      <c r="J21" s="102"/>
      <c r="K21" s="103"/>
      <c r="L21" s="103"/>
      <c r="M21" s="103"/>
      <c r="N21" s="103"/>
      <c r="O21" s="103"/>
      <c r="P21" s="104"/>
      <c r="Q21" s="18"/>
      <c r="R21" s="18"/>
    </row>
    <row r="22" spans="1:18" ht="20.100000000000001" customHeight="1">
      <c r="A22" s="97"/>
      <c r="B22" s="56" t="s">
        <v>65</v>
      </c>
      <c r="C22" s="72" t="str">
        <f>VLOOKUP(B22,Nutrition_Table,2,FALSE)</f>
        <v>1 Cup</v>
      </c>
      <c r="D22" s="72">
        <f>VLOOKUP(B22,Nutrition_Table,3,FALSE)</f>
        <v>255</v>
      </c>
      <c r="E22" s="72">
        <f>VLOOKUP(B22,Nutrition_Table,4,FALSE)</f>
        <v>195</v>
      </c>
      <c r="F22" s="72">
        <f>VLOOKUP(B22,Nutrition_Table,5,FALSE)</f>
        <v>0</v>
      </c>
      <c r="G22" s="72">
        <f>VLOOKUP(B22,Nutrition_Table,6,FALSE)</f>
        <v>51</v>
      </c>
      <c r="H22" s="72">
        <f>VLOOKUP(B22,Nutrition_Table,7,FALSE)</f>
        <v>0</v>
      </c>
      <c r="I22"/>
      <c r="J22" s="102"/>
      <c r="K22" s="103"/>
      <c r="L22" s="103"/>
      <c r="M22" s="103"/>
      <c r="N22" s="103"/>
      <c r="O22" s="103"/>
      <c r="P22" s="104"/>
      <c r="Q22" s="18"/>
      <c r="R22" s="18"/>
    </row>
    <row r="23" spans="1:18" ht="20.100000000000001" customHeight="1">
      <c r="A23" s="98"/>
      <c r="B23" s="116" t="s">
        <v>1074</v>
      </c>
      <c r="C23" s="117"/>
      <c r="D23" s="118"/>
      <c r="E23" s="73">
        <f t="shared" ref="E23" si="6">SUM(E18:E22)</f>
        <v>1055</v>
      </c>
      <c r="F23" s="73">
        <f t="shared" ref="F23" si="7">SUM(F18:F22)</f>
        <v>40</v>
      </c>
      <c r="G23" s="73">
        <f t="shared" ref="G23" si="8">SUM(G18:G22)</f>
        <v>118</v>
      </c>
      <c r="H23" s="73">
        <f t="shared" ref="H23" si="9">SUM(H18:H22)</f>
        <v>56</v>
      </c>
      <c r="I23"/>
      <c r="J23" s="102"/>
      <c r="K23" s="103"/>
      <c r="L23" s="103"/>
      <c r="M23" s="103"/>
      <c r="N23" s="103"/>
      <c r="O23" s="103"/>
      <c r="P23" s="104"/>
      <c r="Q23" s="18"/>
      <c r="R23" s="18"/>
    </row>
    <row r="24" spans="1:18" ht="20.100000000000001" customHeight="1">
      <c r="B24" s="43"/>
      <c r="C24" s="43"/>
      <c r="D24" s="43"/>
      <c r="E24" s="43"/>
      <c r="F24" s="43"/>
      <c r="G24" s="43"/>
      <c r="H24" s="43"/>
      <c r="I24" s="43"/>
      <c r="J24" s="102"/>
      <c r="K24" s="103"/>
      <c r="L24" s="103"/>
      <c r="M24" s="103"/>
      <c r="N24" s="103"/>
      <c r="O24" s="103"/>
      <c r="P24" s="104"/>
      <c r="Q24" s="18"/>
      <c r="R24" s="18"/>
    </row>
    <row r="25" spans="1:18" ht="20.100000000000001" customHeight="1" thickBot="1">
      <c r="B25" s="43"/>
      <c r="C25" s="43"/>
      <c r="D25" s="43"/>
      <c r="E25" s="43"/>
      <c r="F25" s="43"/>
      <c r="G25" s="43"/>
      <c r="H25" s="43"/>
      <c r="I25" s="43"/>
      <c r="J25" s="105"/>
      <c r="K25" s="106"/>
      <c r="L25" s="106"/>
      <c r="M25" s="106"/>
      <c r="N25" s="106"/>
      <c r="O25" s="106"/>
      <c r="P25" s="107"/>
      <c r="Q25" s="18"/>
      <c r="R25" s="18"/>
    </row>
    <row r="26" spans="1:18" ht="20.100000000000001" customHeight="1"/>
    <row r="27" spans="1:18" ht="20.100000000000001" customHeight="1"/>
    <row r="28" spans="1:18" ht="20.100000000000001" customHeight="1"/>
    <row r="29" spans="1:18" ht="20.100000000000001" customHeight="1"/>
    <row r="30" spans="1:18" ht="20.100000000000001" customHeight="1"/>
    <row r="31" spans="1:18" ht="20.100000000000001" customHeight="1"/>
    <row r="32" spans="1:18"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51" spans="1:1">
      <c r="A51" t="s">
        <v>1049</v>
      </c>
    </row>
    <row r="52" spans="1:1">
      <c r="A52" t="s">
        <v>1050</v>
      </c>
    </row>
  </sheetData>
  <mergeCells count="12">
    <mergeCell ref="A1:A7"/>
    <mergeCell ref="A9:A15"/>
    <mergeCell ref="A17:A23"/>
    <mergeCell ref="J17:P25"/>
    <mergeCell ref="K1:N1"/>
    <mergeCell ref="K6:L6"/>
    <mergeCell ref="M6:N6"/>
    <mergeCell ref="O6:P6"/>
    <mergeCell ref="J1:J6"/>
    <mergeCell ref="B23:D23"/>
    <mergeCell ref="B15:D15"/>
    <mergeCell ref="B7:D7"/>
  </mergeCells>
  <dataValidations count="1">
    <dataValidation type="list" allowBlank="1" showInputMessage="1" showErrorMessage="1" sqref="K1">
      <formula1>$A$51:$A$52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'Nutrition Info'!$A$3:$A$963</xm:f>
          </x14:formula1>
          <xm:sqref>B2:B6 B10:B14 B18:B22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6</vt:i4>
      </vt:variant>
      <vt:variant>
        <vt:lpstr>Charts</vt:lpstr>
      </vt:variant>
      <vt:variant>
        <vt:i4>6</vt:i4>
      </vt:variant>
      <vt:variant>
        <vt:lpstr>Named Ranges</vt:lpstr>
      </vt:variant>
      <vt:variant>
        <vt:i4>1</vt:i4>
      </vt:variant>
    </vt:vector>
  </HeadingPairs>
  <TitlesOfParts>
    <vt:vector size="13" baseType="lpstr">
      <vt:lpstr>Bike Ride History</vt:lpstr>
      <vt:lpstr>Pivot Stats</vt:lpstr>
      <vt:lpstr>Big Numbers</vt:lpstr>
      <vt:lpstr>Wishlist</vt:lpstr>
      <vt:lpstr>Nutrition Info</vt:lpstr>
      <vt:lpstr>Daily Calories</vt:lpstr>
      <vt:lpstr>Daily Average Speed Chart</vt:lpstr>
      <vt:lpstr>Daily Distance Chart</vt:lpstr>
      <vt:lpstr>Time Spent Pedalling</vt:lpstr>
      <vt:lpstr>Time and Distance</vt:lpstr>
      <vt:lpstr>Calories Burned and Time</vt:lpstr>
      <vt:lpstr>Calories Burned and Distance</vt:lpstr>
      <vt:lpstr>Nutrition_Table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Wall</dc:creator>
  <cp:lastModifiedBy>Matt</cp:lastModifiedBy>
  <dcterms:created xsi:type="dcterms:W3CDTF">2013-10-25T20:47:58Z</dcterms:created>
  <dcterms:modified xsi:type="dcterms:W3CDTF">2014-06-30T04:01:14Z</dcterms:modified>
</cp:coreProperties>
</file>