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iecte\Facultate\AN_4\Sem2\CNDP\"/>
    </mc:Choice>
  </mc:AlternateContent>
  <xr:revisionPtr revIDLastSave="0" documentId="13_ncr:1_{D6CBBCE1-56D9-4B5B-AE80-3283A6D302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ble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I22" i="1" s="1"/>
  <c r="F23" i="1"/>
  <c r="F24" i="1"/>
  <c r="F25" i="1"/>
  <c r="F26" i="1"/>
  <c r="F27" i="1"/>
  <c r="F28" i="1"/>
  <c r="F29" i="1"/>
  <c r="F30" i="1"/>
  <c r="I30" i="1" s="1"/>
  <c r="F31" i="1"/>
  <c r="F32" i="1"/>
  <c r="F33" i="1"/>
  <c r="F34" i="1"/>
  <c r="F35" i="1"/>
  <c r="F36" i="1"/>
  <c r="F37" i="1"/>
  <c r="F38" i="1"/>
  <c r="I38" i="1" s="1"/>
  <c r="F39" i="1"/>
  <c r="F40" i="1"/>
  <c r="F41" i="1"/>
  <c r="F42" i="1"/>
  <c r="F43" i="1"/>
  <c r="F44" i="1"/>
  <c r="F45" i="1"/>
  <c r="F46" i="1"/>
  <c r="I46" i="1" s="1"/>
  <c r="F47" i="1"/>
  <c r="F48" i="1"/>
  <c r="F49" i="1"/>
  <c r="F50" i="1"/>
  <c r="F51" i="1"/>
  <c r="F52" i="1"/>
  <c r="F53" i="1"/>
  <c r="F54" i="1"/>
  <c r="I54" i="1" s="1"/>
  <c r="F55" i="1"/>
  <c r="F56" i="1"/>
  <c r="F57" i="1"/>
  <c r="F58" i="1"/>
  <c r="F59" i="1"/>
  <c r="F60" i="1"/>
  <c r="F61" i="1"/>
  <c r="F62" i="1"/>
  <c r="I62" i="1" s="1"/>
  <c r="F63" i="1"/>
  <c r="F64" i="1"/>
  <c r="F65" i="1"/>
  <c r="F66" i="1"/>
  <c r="F67" i="1"/>
  <c r="F68" i="1"/>
  <c r="F69" i="1"/>
  <c r="F70" i="1"/>
  <c r="I70" i="1" s="1"/>
  <c r="F71" i="1"/>
  <c r="F72" i="1"/>
  <c r="F73" i="1"/>
  <c r="F74" i="1"/>
  <c r="F75" i="1"/>
  <c r="F76" i="1"/>
  <c r="F77" i="1"/>
  <c r="F78" i="1"/>
  <c r="I78" i="1" s="1"/>
  <c r="F79" i="1"/>
  <c r="F80" i="1"/>
  <c r="F81" i="1"/>
  <c r="F82" i="1"/>
  <c r="F83" i="1"/>
  <c r="F84" i="1"/>
  <c r="F85" i="1"/>
  <c r="F86" i="1"/>
  <c r="I86" i="1" s="1"/>
  <c r="F87" i="1"/>
  <c r="F88" i="1"/>
  <c r="F14" i="1"/>
  <c r="I14" i="1" s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1" i="1"/>
  <c r="I72" i="1"/>
  <c r="I73" i="1"/>
  <c r="I74" i="1"/>
  <c r="I75" i="1"/>
  <c r="I76" i="1"/>
  <c r="I77" i="1"/>
  <c r="I79" i="1"/>
  <c r="I80" i="1"/>
  <c r="I81" i="1"/>
  <c r="I82" i="1"/>
  <c r="I83" i="1"/>
  <c r="I84" i="1"/>
  <c r="I85" i="1"/>
  <c r="I87" i="1"/>
  <c r="I88" i="1"/>
  <c r="B107" i="1"/>
  <c r="C102" i="1"/>
  <c r="C101" i="1"/>
  <c r="C100" i="1"/>
  <c r="C99" i="1"/>
  <c r="C98" i="1"/>
  <c r="C97" i="1"/>
  <c r="D88" i="1"/>
  <c r="H88" i="1" s="1"/>
  <c r="D80" i="1"/>
  <c r="H80" i="1" s="1"/>
  <c r="H24" i="1"/>
  <c r="H25" i="1"/>
  <c r="H26" i="1"/>
  <c r="H27" i="1"/>
  <c r="H33" i="1"/>
  <c r="H40" i="1"/>
  <c r="H41" i="1"/>
  <c r="H42" i="1"/>
  <c r="H55" i="1"/>
  <c r="H65" i="1"/>
  <c r="H69" i="1"/>
  <c r="H70" i="1"/>
  <c r="H71" i="1"/>
  <c r="H72" i="1"/>
  <c r="H73" i="1"/>
  <c r="H81" i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8" i="1"/>
  <c r="F99" i="1" s="1"/>
  <c r="D29" i="1"/>
  <c r="H29" i="1" s="1"/>
  <c r="D30" i="1"/>
  <c r="H30" i="1" s="1"/>
  <c r="D31" i="1"/>
  <c r="H31" i="1" s="1"/>
  <c r="D32" i="1"/>
  <c r="H32" i="1" s="1"/>
  <c r="D34" i="1"/>
  <c r="H34" i="1" s="1"/>
  <c r="D35" i="1"/>
  <c r="H35" i="1" s="1"/>
  <c r="D36" i="1"/>
  <c r="H36" i="1" s="1"/>
  <c r="D37" i="1"/>
  <c r="H37" i="1" s="1"/>
  <c r="D38" i="1"/>
  <c r="D39" i="1"/>
  <c r="H39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6" i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6" i="1"/>
  <c r="H66" i="1" s="1"/>
  <c r="D67" i="1"/>
  <c r="H67" i="1" s="1"/>
  <c r="D68" i="1"/>
  <c r="H68" i="1" s="1"/>
  <c r="D74" i="1"/>
  <c r="H74" i="1" s="1"/>
  <c r="D75" i="1"/>
  <c r="F102" i="1" s="1"/>
  <c r="D76" i="1"/>
  <c r="H76" i="1" s="1"/>
  <c r="D77" i="1"/>
  <c r="H77" i="1" s="1"/>
  <c r="D78" i="1"/>
  <c r="H78" i="1" s="1"/>
  <c r="D79" i="1"/>
  <c r="H79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14" i="1"/>
  <c r="D90" i="1" l="1"/>
  <c r="D91" i="1" s="1"/>
  <c r="F97" i="1"/>
  <c r="F98" i="1"/>
  <c r="F100" i="1"/>
  <c r="F101" i="1"/>
  <c r="H38" i="1"/>
  <c r="H14" i="1"/>
  <c r="H28" i="1"/>
  <c r="H56" i="1"/>
  <c r="H75" i="1"/>
  <c r="I90" i="1" l="1"/>
  <c r="L90" i="1" l="1"/>
  <c r="I91" i="1"/>
</calcChain>
</file>

<file path=xl/sharedStrings.xml><?xml version="1.0" encoding="utf-8"?>
<sst xmlns="http://schemas.openxmlformats.org/spreadsheetml/2006/main" count="176" uniqueCount="48">
  <si>
    <t>Double outlets</t>
  </si>
  <si>
    <t>Double outlets, one per 10mp</t>
  </si>
  <si>
    <t>Room no.</t>
  </si>
  <si>
    <t>Surface</t>
  </si>
  <si>
    <t>DF</t>
  </si>
  <si>
    <t>No. of cables</t>
  </si>
  <si>
    <t>Cable per room</t>
  </si>
  <si>
    <t>Lounge &amp; Storage</t>
  </si>
  <si>
    <t>Meeting Room</t>
  </si>
  <si>
    <t>MDF</t>
  </si>
  <si>
    <t>Office space</t>
  </si>
  <si>
    <t>Presentation room</t>
  </si>
  <si>
    <t>Kitchen</t>
  </si>
  <si>
    <t>Bathroom hallway</t>
  </si>
  <si>
    <t>Bathroom</t>
  </si>
  <si>
    <t>IDF</t>
  </si>
  <si>
    <t>Storage</t>
  </si>
  <si>
    <t>Entertainment room</t>
  </si>
  <si>
    <t>Laboratory</t>
  </si>
  <si>
    <t>No outlets in bathrooms or bathroom hallways</t>
  </si>
  <si>
    <t>1 outlet in kitchens (smart appliances)</t>
  </si>
  <si>
    <t>Small room: Meeting room (room 179)</t>
  </si>
  <si>
    <t>(MDF)</t>
  </si>
  <si>
    <t>IDF1</t>
  </si>
  <si>
    <t>IDF2</t>
  </si>
  <si>
    <t>IDF3</t>
  </si>
  <si>
    <t>(IDF3) / MDF</t>
  </si>
  <si>
    <t>(IDF1) / MDF</t>
  </si>
  <si>
    <t>(IDF2) / IDF1</t>
  </si>
  <si>
    <t>IDF4</t>
  </si>
  <si>
    <t>IDF5</t>
  </si>
  <si>
    <t>(IDF4)/IDF1</t>
  </si>
  <si>
    <t>(IDF5)/IDF2</t>
  </si>
  <si>
    <t>Rooms per DF</t>
  </si>
  <si>
    <t>Office space first half</t>
  </si>
  <si>
    <t>Office space second half</t>
  </si>
  <si>
    <t>Total UTP cable:</t>
  </si>
  <si>
    <t>Total UTP 305 boxes:</t>
  </si>
  <si>
    <t>Room to DF distance</t>
  </si>
  <si>
    <t>Room AVG distance</t>
  </si>
  <si>
    <t>Cable length = RoomToDFDistance + Room Avg + 6 (spare)</t>
  </si>
  <si>
    <t>Total Double outlets:</t>
  </si>
  <si>
    <t>Double outlets per DF</t>
  </si>
  <si>
    <t>Big room: Office space (room 130)</t>
  </si>
  <si>
    <t xml:space="preserve">Total Number of cables: </t>
  </si>
  <si>
    <t>TODO: Room AVG for 2 rooms, then use it everywhere</t>
  </si>
  <si>
    <t>Fiber optics: 6 cables on each connection</t>
  </si>
  <si>
    <t>Average per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</si>
</sst>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</xdr:row>
      <xdr:rowOff>0</xdr:rowOff>
    </xdr:from>
    <xdr:to>
      <xdr:col>8</xdr:col>
      <xdr:colOff>333375</xdr:colOff>
      <xdr:row>133</xdr:row>
      <xdr:rowOff>50346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99708D-E6C1-766C-F157-C33D6D88B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6486" y="20029714"/>
          <a:ext cx="772477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6" zoomScale="70" zoomScaleNormal="67" workbookViewId="0">
      <selection activeCell="K21" sqref="K21"/>
    </sheetView>
  </sheetViews>
  <sheetFormatPr defaultRowHeight="14.4" x14ac:dyDescent="0.3"/>
  <cols>
    <col min="1" max="1" width="42.44140625" bestFit="1" customWidth="1"/>
    <col min="2" max="2" width="11.5546875" customWidth="1"/>
    <col min="4" max="4" width="16.21875" customWidth="1"/>
    <col min="5" max="5" width="19.44140625" bestFit="1" customWidth="1"/>
    <col min="6" max="6" width="18.33203125" bestFit="1" customWidth="1"/>
    <col min="7" max="7" width="13.33203125" customWidth="1"/>
    <col min="8" max="8" width="19.77734375" bestFit="1" customWidth="1"/>
    <col min="9" max="9" width="13.6640625" bestFit="1" customWidth="1"/>
    <col min="11" max="11" width="18.77734375" bestFit="1" customWidth="1"/>
    <col min="12" max="12" width="11.88671875" bestFit="1" customWidth="1"/>
    <col min="15" max="15" width="9.77734375" bestFit="1" customWidth="1"/>
  </cols>
  <sheetData>
    <row r="1" spans="1:9" ht="18" x14ac:dyDescent="0.35">
      <c r="A1" s="7" t="s">
        <v>1</v>
      </c>
      <c r="B1" s="7"/>
      <c r="C1" s="7"/>
      <c r="D1" s="7"/>
      <c r="E1" s="7"/>
    </row>
    <row r="2" spans="1:9" x14ac:dyDescent="0.3">
      <c r="A2" s="6"/>
      <c r="B2" s="6"/>
      <c r="C2" s="6"/>
      <c r="D2" s="6"/>
    </row>
    <row r="4" spans="1:9" x14ac:dyDescent="0.3">
      <c r="A4" t="s">
        <v>19</v>
      </c>
    </row>
    <row r="5" spans="1:9" x14ac:dyDescent="0.3">
      <c r="A5" t="s">
        <v>20</v>
      </c>
    </row>
    <row r="7" spans="1:9" x14ac:dyDescent="0.3">
      <c r="A7" s="6" t="s">
        <v>43</v>
      </c>
      <c r="B7" s="6"/>
      <c r="C7" s="6"/>
      <c r="E7" s="5" t="s">
        <v>45</v>
      </c>
    </row>
    <row r="8" spans="1:9" x14ac:dyDescent="0.3">
      <c r="A8" s="6" t="s">
        <v>21</v>
      </c>
      <c r="B8" s="6"/>
      <c r="C8" s="6"/>
    </row>
    <row r="9" spans="1:9" x14ac:dyDescent="0.3">
      <c r="A9" s="1"/>
      <c r="B9" s="1"/>
      <c r="C9" s="1"/>
    </row>
    <row r="10" spans="1:9" x14ac:dyDescent="0.3">
      <c r="A10" s="6" t="s">
        <v>40</v>
      </c>
      <c r="B10" s="6"/>
      <c r="C10" s="6"/>
      <c r="D10" s="6"/>
    </row>
    <row r="11" spans="1:9" x14ac:dyDescent="0.3">
      <c r="A11" s="1"/>
      <c r="B11" s="1"/>
      <c r="C11" s="1"/>
    </row>
    <row r="13" spans="1:9" x14ac:dyDescent="0.3">
      <c r="B13" t="s">
        <v>2</v>
      </c>
      <c r="C13" t="s">
        <v>3</v>
      </c>
      <c r="D13" t="s">
        <v>0</v>
      </c>
      <c r="E13" t="s">
        <v>38</v>
      </c>
      <c r="F13" t="s">
        <v>39</v>
      </c>
      <c r="G13" t="s">
        <v>4</v>
      </c>
      <c r="H13" t="s">
        <v>5</v>
      </c>
      <c r="I13" t="s">
        <v>6</v>
      </c>
    </row>
    <row r="14" spans="1:9" x14ac:dyDescent="0.3">
      <c r="A14" t="s">
        <v>7</v>
      </c>
      <c r="B14">
        <v>102</v>
      </c>
      <c r="C14">
        <v>188</v>
      </c>
      <c r="D14">
        <f>ROUNDUP(C14/10, 0)</f>
        <v>19</v>
      </c>
      <c r="E14">
        <v>22</v>
      </c>
      <c r="F14">
        <f>ROUNDUP(SQRT(C14)*2, 0)</f>
        <v>28</v>
      </c>
      <c r="G14" t="s">
        <v>9</v>
      </c>
      <c r="H14">
        <f>D14*2</f>
        <v>38</v>
      </c>
      <c r="I14">
        <f>ROUNDUP((E14+F14+6)*H14, 0)</f>
        <v>2128</v>
      </c>
    </row>
    <row r="15" spans="1:9" x14ac:dyDescent="0.3">
      <c r="A15" t="s">
        <v>8</v>
      </c>
      <c r="B15">
        <v>103</v>
      </c>
      <c r="C15">
        <v>50</v>
      </c>
      <c r="D15">
        <f t="shared" ref="D15:D78" si="0">ROUNDUP(C15/10, 0)</f>
        <v>5</v>
      </c>
      <c r="E15">
        <v>22</v>
      </c>
      <c r="F15">
        <f t="shared" ref="F15:F78" si="1">ROUNDUP(SQRT(C15)*2, 0)</f>
        <v>15</v>
      </c>
      <c r="G15" t="s">
        <v>9</v>
      </c>
      <c r="H15">
        <f t="shared" ref="H15:H78" si="2">D15*2</f>
        <v>10</v>
      </c>
      <c r="I15">
        <f t="shared" ref="I15:I78" si="3">ROUNDUP((E15+F15+6)*H15, 0)</f>
        <v>430</v>
      </c>
    </row>
    <row r="16" spans="1:9" x14ac:dyDescent="0.3">
      <c r="A16" t="s">
        <v>8</v>
      </c>
      <c r="B16">
        <v>104</v>
      </c>
      <c r="C16">
        <v>44</v>
      </c>
      <c r="D16">
        <f t="shared" si="0"/>
        <v>5</v>
      </c>
      <c r="E16">
        <v>15</v>
      </c>
      <c r="F16">
        <f t="shared" si="1"/>
        <v>14</v>
      </c>
      <c r="G16" t="s">
        <v>9</v>
      </c>
      <c r="H16">
        <f t="shared" si="2"/>
        <v>10</v>
      </c>
      <c r="I16">
        <f t="shared" si="3"/>
        <v>350</v>
      </c>
    </row>
    <row r="17" spans="1:9" x14ac:dyDescent="0.3">
      <c r="A17" t="s">
        <v>8</v>
      </c>
      <c r="B17">
        <v>105</v>
      </c>
      <c r="C17">
        <v>49</v>
      </c>
      <c r="D17">
        <f t="shared" si="0"/>
        <v>5</v>
      </c>
      <c r="E17">
        <v>8</v>
      </c>
      <c r="F17">
        <f t="shared" si="1"/>
        <v>14</v>
      </c>
      <c r="G17" t="s">
        <v>9</v>
      </c>
      <c r="H17">
        <f t="shared" si="2"/>
        <v>10</v>
      </c>
      <c r="I17">
        <f t="shared" si="3"/>
        <v>280</v>
      </c>
    </row>
    <row r="18" spans="1:9" x14ac:dyDescent="0.3">
      <c r="A18" t="s">
        <v>9</v>
      </c>
      <c r="B18">
        <v>106</v>
      </c>
      <c r="C18">
        <v>42</v>
      </c>
      <c r="D18">
        <f t="shared" si="0"/>
        <v>5</v>
      </c>
      <c r="E18">
        <v>0</v>
      </c>
      <c r="F18">
        <f t="shared" si="1"/>
        <v>13</v>
      </c>
      <c r="G18" t="s">
        <v>22</v>
      </c>
      <c r="H18">
        <f t="shared" si="2"/>
        <v>10</v>
      </c>
      <c r="I18">
        <f t="shared" si="3"/>
        <v>190</v>
      </c>
    </row>
    <row r="19" spans="1:9" x14ac:dyDescent="0.3">
      <c r="A19" t="s">
        <v>10</v>
      </c>
      <c r="B19">
        <v>108</v>
      </c>
      <c r="C19">
        <v>167</v>
      </c>
      <c r="D19">
        <f t="shared" si="0"/>
        <v>17</v>
      </c>
      <c r="E19">
        <v>16</v>
      </c>
      <c r="F19">
        <f t="shared" si="1"/>
        <v>26</v>
      </c>
      <c r="G19" t="s">
        <v>9</v>
      </c>
      <c r="H19">
        <f t="shared" si="2"/>
        <v>34</v>
      </c>
      <c r="I19">
        <f t="shared" si="3"/>
        <v>1632</v>
      </c>
    </row>
    <row r="20" spans="1:9" x14ac:dyDescent="0.3">
      <c r="A20" t="s">
        <v>10</v>
      </c>
      <c r="B20">
        <v>109</v>
      </c>
      <c r="C20">
        <v>292</v>
      </c>
      <c r="D20">
        <f t="shared" si="0"/>
        <v>30</v>
      </c>
      <c r="E20">
        <v>16</v>
      </c>
      <c r="F20">
        <f t="shared" si="1"/>
        <v>35</v>
      </c>
      <c r="G20" t="s">
        <v>9</v>
      </c>
      <c r="H20">
        <f t="shared" si="2"/>
        <v>60</v>
      </c>
      <c r="I20">
        <f t="shared" si="3"/>
        <v>3420</v>
      </c>
    </row>
    <row r="21" spans="1:9" x14ac:dyDescent="0.3">
      <c r="A21" t="s">
        <v>11</v>
      </c>
      <c r="B21">
        <v>110</v>
      </c>
      <c r="C21">
        <v>91</v>
      </c>
      <c r="D21">
        <f t="shared" si="0"/>
        <v>10</v>
      </c>
      <c r="E21">
        <v>22</v>
      </c>
      <c r="F21">
        <f t="shared" si="1"/>
        <v>20</v>
      </c>
      <c r="G21" t="s">
        <v>9</v>
      </c>
      <c r="H21">
        <f t="shared" si="2"/>
        <v>20</v>
      </c>
      <c r="I21">
        <f t="shared" si="3"/>
        <v>960</v>
      </c>
    </row>
    <row r="22" spans="1:9" x14ac:dyDescent="0.3">
      <c r="A22" t="s">
        <v>8</v>
      </c>
      <c r="B22">
        <v>111</v>
      </c>
      <c r="C22">
        <v>16</v>
      </c>
      <c r="D22">
        <f t="shared" si="0"/>
        <v>2</v>
      </c>
      <c r="E22">
        <v>24</v>
      </c>
      <c r="F22">
        <f t="shared" si="1"/>
        <v>8</v>
      </c>
      <c r="G22" t="s">
        <v>9</v>
      </c>
      <c r="H22">
        <f t="shared" si="2"/>
        <v>4</v>
      </c>
      <c r="I22">
        <f t="shared" si="3"/>
        <v>152</v>
      </c>
    </row>
    <row r="23" spans="1:9" x14ac:dyDescent="0.3">
      <c r="A23" t="s">
        <v>8</v>
      </c>
      <c r="B23">
        <v>114</v>
      </c>
      <c r="C23">
        <v>17</v>
      </c>
      <c r="D23">
        <f t="shared" si="0"/>
        <v>2</v>
      </c>
      <c r="E23">
        <v>35</v>
      </c>
      <c r="F23">
        <f t="shared" si="1"/>
        <v>9</v>
      </c>
      <c r="G23" t="s">
        <v>9</v>
      </c>
      <c r="H23">
        <f t="shared" si="2"/>
        <v>4</v>
      </c>
      <c r="I23">
        <f t="shared" si="3"/>
        <v>200</v>
      </c>
    </row>
    <row r="24" spans="1:9" x14ac:dyDescent="0.3">
      <c r="A24" s="4" t="s">
        <v>12</v>
      </c>
      <c r="B24">
        <v>117</v>
      </c>
      <c r="C24">
        <v>42</v>
      </c>
      <c r="D24">
        <v>1</v>
      </c>
      <c r="E24">
        <v>28</v>
      </c>
      <c r="F24">
        <f t="shared" si="1"/>
        <v>13</v>
      </c>
      <c r="G24" t="s">
        <v>23</v>
      </c>
      <c r="H24">
        <f t="shared" si="2"/>
        <v>2</v>
      </c>
      <c r="I24">
        <f t="shared" si="3"/>
        <v>94</v>
      </c>
    </row>
    <row r="25" spans="1:9" x14ac:dyDescent="0.3">
      <c r="A25" s="3" t="s">
        <v>13</v>
      </c>
      <c r="B25">
        <v>118</v>
      </c>
      <c r="C25">
        <v>42</v>
      </c>
      <c r="D25">
        <v>0</v>
      </c>
      <c r="E25">
        <v>0</v>
      </c>
      <c r="F25">
        <f t="shared" si="1"/>
        <v>13</v>
      </c>
      <c r="H25">
        <f t="shared" si="2"/>
        <v>0</v>
      </c>
      <c r="I25">
        <f t="shared" si="3"/>
        <v>0</v>
      </c>
    </row>
    <row r="26" spans="1:9" x14ac:dyDescent="0.3">
      <c r="A26" s="3" t="s">
        <v>14</v>
      </c>
      <c r="B26">
        <v>119</v>
      </c>
      <c r="C26">
        <v>18</v>
      </c>
      <c r="D26">
        <v>0</v>
      </c>
      <c r="E26">
        <v>0</v>
      </c>
      <c r="F26">
        <f t="shared" si="1"/>
        <v>9</v>
      </c>
      <c r="H26">
        <f t="shared" si="2"/>
        <v>0</v>
      </c>
      <c r="I26">
        <f t="shared" si="3"/>
        <v>0</v>
      </c>
    </row>
    <row r="27" spans="1:9" x14ac:dyDescent="0.3">
      <c r="A27" s="3" t="s">
        <v>14</v>
      </c>
      <c r="B27">
        <v>120</v>
      </c>
      <c r="C27">
        <v>18</v>
      </c>
      <c r="D27">
        <v>0</v>
      </c>
      <c r="E27">
        <v>0</v>
      </c>
      <c r="F27">
        <f t="shared" si="1"/>
        <v>9</v>
      </c>
      <c r="H27">
        <f t="shared" si="2"/>
        <v>0</v>
      </c>
      <c r="I27">
        <f t="shared" si="3"/>
        <v>0</v>
      </c>
    </row>
    <row r="28" spans="1:9" x14ac:dyDescent="0.3">
      <c r="A28" t="s">
        <v>10</v>
      </c>
      <c r="B28">
        <v>121</v>
      </c>
      <c r="C28">
        <v>714</v>
      </c>
      <c r="D28">
        <f t="shared" si="0"/>
        <v>72</v>
      </c>
      <c r="E28">
        <v>22</v>
      </c>
      <c r="F28">
        <f t="shared" si="1"/>
        <v>54</v>
      </c>
      <c r="G28" t="s">
        <v>24</v>
      </c>
      <c r="H28">
        <f t="shared" si="2"/>
        <v>144</v>
      </c>
      <c r="I28">
        <f t="shared" si="3"/>
        <v>11808</v>
      </c>
    </row>
    <row r="29" spans="1:9" x14ac:dyDescent="0.3">
      <c r="A29" t="s">
        <v>24</v>
      </c>
      <c r="B29">
        <v>123</v>
      </c>
      <c r="C29">
        <v>42</v>
      </c>
      <c r="D29">
        <f t="shared" si="0"/>
        <v>5</v>
      </c>
      <c r="E29">
        <v>0</v>
      </c>
      <c r="F29">
        <f t="shared" si="1"/>
        <v>13</v>
      </c>
      <c r="G29" t="s">
        <v>28</v>
      </c>
      <c r="H29">
        <f t="shared" si="2"/>
        <v>10</v>
      </c>
      <c r="I29">
        <f t="shared" si="3"/>
        <v>190</v>
      </c>
    </row>
    <row r="30" spans="1:9" x14ac:dyDescent="0.3">
      <c r="A30" t="s">
        <v>8</v>
      </c>
      <c r="B30">
        <v>124</v>
      </c>
      <c r="C30">
        <v>49</v>
      </c>
      <c r="D30">
        <f t="shared" si="0"/>
        <v>5</v>
      </c>
      <c r="E30">
        <v>7</v>
      </c>
      <c r="F30">
        <f t="shared" si="1"/>
        <v>14</v>
      </c>
      <c r="G30" t="s">
        <v>24</v>
      </c>
      <c r="H30">
        <f t="shared" si="2"/>
        <v>10</v>
      </c>
      <c r="I30">
        <f t="shared" si="3"/>
        <v>270</v>
      </c>
    </row>
    <row r="31" spans="1:9" x14ac:dyDescent="0.3">
      <c r="A31" t="s">
        <v>8</v>
      </c>
      <c r="B31">
        <v>125</v>
      </c>
      <c r="C31">
        <v>44</v>
      </c>
      <c r="D31">
        <f t="shared" si="0"/>
        <v>5</v>
      </c>
      <c r="E31">
        <v>12</v>
      </c>
      <c r="F31">
        <f t="shared" si="1"/>
        <v>14</v>
      </c>
      <c r="G31" t="s">
        <v>24</v>
      </c>
      <c r="H31">
        <f t="shared" si="2"/>
        <v>10</v>
      </c>
      <c r="I31">
        <f t="shared" si="3"/>
        <v>320</v>
      </c>
    </row>
    <row r="32" spans="1:9" x14ac:dyDescent="0.3">
      <c r="A32" t="s">
        <v>8</v>
      </c>
      <c r="B32">
        <v>126</v>
      </c>
      <c r="C32">
        <v>50</v>
      </c>
      <c r="D32">
        <f t="shared" si="0"/>
        <v>5</v>
      </c>
      <c r="E32">
        <v>19</v>
      </c>
      <c r="F32">
        <f t="shared" si="1"/>
        <v>15</v>
      </c>
      <c r="G32" t="s">
        <v>24</v>
      </c>
      <c r="H32">
        <f t="shared" si="2"/>
        <v>10</v>
      </c>
      <c r="I32">
        <f t="shared" si="3"/>
        <v>400</v>
      </c>
    </row>
    <row r="33" spans="1:9" x14ac:dyDescent="0.3">
      <c r="A33" s="4" t="s">
        <v>12</v>
      </c>
      <c r="B33">
        <v>128</v>
      </c>
      <c r="C33">
        <v>42</v>
      </c>
      <c r="D33">
        <v>1</v>
      </c>
      <c r="E33">
        <v>26</v>
      </c>
      <c r="F33">
        <f t="shared" si="1"/>
        <v>13</v>
      </c>
      <c r="G33" t="s">
        <v>24</v>
      </c>
      <c r="H33">
        <f t="shared" si="2"/>
        <v>2</v>
      </c>
      <c r="I33">
        <f t="shared" si="3"/>
        <v>90</v>
      </c>
    </row>
    <row r="34" spans="1:9" x14ac:dyDescent="0.3">
      <c r="A34" t="s">
        <v>10</v>
      </c>
      <c r="B34">
        <v>129</v>
      </c>
      <c r="C34">
        <v>179</v>
      </c>
      <c r="D34">
        <f t="shared" si="0"/>
        <v>18</v>
      </c>
      <c r="E34">
        <v>31</v>
      </c>
      <c r="F34">
        <f t="shared" si="1"/>
        <v>27</v>
      </c>
      <c r="G34" t="s">
        <v>24</v>
      </c>
      <c r="H34">
        <f t="shared" si="2"/>
        <v>36</v>
      </c>
      <c r="I34">
        <f t="shared" si="3"/>
        <v>2304</v>
      </c>
    </row>
    <row r="35" spans="1:9" x14ac:dyDescent="0.3">
      <c r="A35" t="s">
        <v>10</v>
      </c>
      <c r="B35">
        <v>130</v>
      </c>
      <c r="C35">
        <v>249</v>
      </c>
      <c r="D35">
        <f t="shared" si="0"/>
        <v>25</v>
      </c>
      <c r="E35">
        <v>31</v>
      </c>
      <c r="F35">
        <f t="shared" si="1"/>
        <v>32</v>
      </c>
      <c r="G35" t="s">
        <v>24</v>
      </c>
      <c r="H35">
        <f t="shared" si="2"/>
        <v>50</v>
      </c>
      <c r="I35">
        <f t="shared" si="3"/>
        <v>3450</v>
      </c>
    </row>
    <row r="36" spans="1:9" x14ac:dyDescent="0.3">
      <c r="A36" t="s">
        <v>16</v>
      </c>
      <c r="B36">
        <v>131</v>
      </c>
      <c r="C36">
        <v>27</v>
      </c>
      <c r="D36">
        <f t="shared" si="0"/>
        <v>3</v>
      </c>
      <c r="E36">
        <v>27</v>
      </c>
      <c r="F36">
        <f t="shared" si="1"/>
        <v>11</v>
      </c>
      <c r="G36" t="s">
        <v>24</v>
      </c>
      <c r="H36">
        <f t="shared" si="2"/>
        <v>6</v>
      </c>
      <c r="I36">
        <f t="shared" si="3"/>
        <v>264</v>
      </c>
    </row>
    <row r="37" spans="1:9" x14ac:dyDescent="0.3">
      <c r="A37" t="s">
        <v>8</v>
      </c>
      <c r="B37">
        <v>132</v>
      </c>
      <c r="C37">
        <v>17</v>
      </c>
      <c r="D37">
        <f t="shared" si="0"/>
        <v>2</v>
      </c>
      <c r="E37">
        <v>40</v>
      </c>
      <c r="F37">
        <f t="shared" si="1"/>
        <v>9</v>
      </c>
      <c r="G37" t="s">
        <v>23</v>
      </c>
      <c r="H37">
        <f t="shared" si="2"/>
        <v>4</v>
      </c>
      <c r="I37">
        <f t="shared" si="3"/>
        <v>220</v>
      </c>
    </row>
    <row r="38" spans="1:9" x14ac:dyDescent="0.3">
      <c r="A38" t="s">
        <v>8</v>
      </c>
      <c r="B38">
        <v>133</v>
      </c>
      <c r="C38">
        <v>17</v>
      </c>
      <c r="D38">
        <f t="shared" si="0"/>
        <v>2</v>
      </c>
      <c r="E38">
        <v>49</v>
      </c>
      <c r="F38">
        <f t="shared" si="1"/>
        <v>9</v>
      </c>
      <c r="G38" t="s">
        <v>23</v>
      </c>
      <c r="H38">
        <f t="shared" si="2"/>
        <v>4</v>
      </c>
      <c r="I38">
        <f t="shared" si="3"/>
        <v>256</v>
      </c>
    </row>
    <row r="39" spans="1:9" x14ac:dyDescent="0.3">
      <c r="A39" t="s">
        <v>8</v>
      </c>
      <c r="B39">
        <v>134</v>
      </c>
      <c r="C39">
        <v>17</v>
      </c>
      <c r="D39">
        <f t="shared" si="0"/>
        <v>2</v>
      </c>
      <c r="E39">
        <v>55</v>
      </c>
      <c r="F39">
        <f t="shared" si="1"/>
        <v>9</v>
      </c>
      <c r="G39" t="s">
        <v>23</v>
      </c>
      <c r="H39">
        <f t="shared" si="2"/>
        <v>4</v>
      </c>
      <c r="I39">
        <f t="shared" si="3"/>
        <v>280</v>
      </c>
    </row>
    <row r="40" spans="1:9" x14ac:dyDescent="0.3">
      <c r="A40" s="4" t="s">
        <v>12</v>
      </c>
      <c r="B40">
        <v>135</v>
      </c>
      <c r="C40">
        <v>42</v>
      </c>
      <c r="D40">
        <v>1</v>
      </c>
      <c r="E40">
        <v>40</v>
      </c>
      <c r="F40">
        <f t="shared" si="1"/>
        <v>13</v>
      </c>
      <c r="G40" t="s">
        <v>23</v>
      </c>
      <c r="H40">
        <f t="shared" si="2"/>
        <v>2</v>
      </c>
      <c r="I40">
        <f t="shared" si="3"/>
        <v>118</v>
      </c>
    </row>
    <row r="41" spans="1:9" x14ac:dyDescent="0.3">
      <c r="A41" s="3" t="s">
        <v>14</v>
      </c>
      <c r="B41">
        <v>137</v>
      </c>
      <c r="C41">
        <v>18</v>
      </c>
      <c r="D41">
        <v>0</v>
      </c>
      <c r="E41">
        <v>0</v>
      </c>
      <c r="F41">
        <f t="shared" si="1"/>
        <v>9</v>
      </c>
      <c r="H41">
        <f t="shared" si="2"/>
        <v>0</v>
      </c>
      <c r="I41">
        <f t="shared" si="3"/>
        <v>0</v>
      </c>
    </row>
    <row r="42" spans="1:9" x14ac:dyDescent="0.3">
      <c r="A42" s="3" t="s">
        <v>14</v>
      </c>
      <c r="B42">
        <v>138</v>
      </c>
      <c r="C42">
        <v>20</v>
      </c>
      <c r="D42">
        <v>0</v>
      </c>
      <c r="E42">
        <v>0</v>
      </c>
      <c r="F42">
        <f t="shared" si="1"/>
        <v>9</v>
      </c>
      <c r="H42">
        <f t="shared" si="2"/>
        <v>0</v>
      </c>
      <c r="I42">
        <f t="shared" si="3"/>
        <v>0</v>
      </c>
    </row>
    <row r="43" spans="1:9" x14ac:dyDescent="0.3">
      <c r="A43" t="s">
        <v>17</v>
      </c>
      <c r="B43">
        <v>139</v>
      </c>
      <c r="C43">
        <v>109</v>
      </c>
      <c r="D43">
        <f t="shared" si="0"/>
        <v>11</v>
      </c>
      <c r="E43">
        <v>20</v>
      </c>
      <c r="F43">
        <f t="shared" si="1"/>
        <v>21</v>
      </c>
      <c r="G43" t="s">
        <v>23</v>
      </c>
      <c r="H43">
        <f t="shared" si="2"/>
        <v>22</v>
      </c>
      <c r="I43">
        <f t="shared" si="3"/>
        <v>1034</v>
      </c>
    </row>
    <row r="44" spans="1:9" x14ac:dyDescent="0.3">
      <c r="A44" t="s">
        <v>23</v>
      </c>
      <c r="B44">
        <v>140</v>
      </c>
      <c r="C44">
        <v>31</v>
      </c>
      <c r="D44">
        <f t="shared" si="0"/>
        <v>4</v>
      </c>
      <c r="E44">
        <v>0</v>
      </c>
      <c r="F44">
        <f t="shared" si="1"/>
        <v>12</v>
      </c>
      <c r="G44" t="s">
        <v>27</v>
      </c>
      <c r="H44">
        <f t="shared" si="2"/>
        <v>8</v>
      </c>
      <c r="I44">
        <f t="shared" si="3"/>
        <v>144</v>
      </c>
    </row>
    <row r="45" spans="1:9" x14ac:dyDescent="0.3">
      <c r="A45" t="s">
        <v>10</v>
      </c>
      <c r="B45">
        <v>141</v>
      </c>
      <c r="C45">
        <v>201</v>
      </c>
      <c r="D45">
        <f t="shared" si="0"/>
        <v>21</v>
      </c>
      <c r="E45">
        <v>2</v>
      </c>
      <c r="F45">
        <f t="shared" si="1"/>
        <v>29</v>
      </c>
      <c r="G45" t="s">
        <v>23</v>
      </c>
      <c r="H45">
        <f t="shared" si="2"/>
        <v>42</v>
      </c>
      <c r="I45">
        <f t="shared" si="3"/>
        <v>1554</v>
      </c>
    </row>
    <row r="46" spans="1:9" x14ac:dyDescent="0.3">
      <c r="A46" t="s">
        <v>18</v>
      </c>
      <c r="B46">
        <v>142</v>
      </c>
      <c r="C46">
        <v>53</v>
      </c>
      <c r="D46">
        <f t="shared" si="0"/>
        <v>6</v>
      </c>
      <c r="E46">
        <v>8</v>
      </c>
      <c r="F46">
        <f t="shared" si="1"/>
        <v>15</v>
      </c>
      <c r="G46" t="s">
        <v>23</v>
      </c>
      <c r="H46">
        <f t="shared" si="2"/>
        <v>12</v>
      </c>
      <c r="I46">
        <f t="shared" si="3"/>
        <v>348</v>
      </c>
    </row>
    <row r="47" spans="1:9" x14ac:dyDescent="0.3">
      <c r="A47" t="s">
        <v>18</v>
      </c>
      <c r="B47">
        <v>143</v>
      </c>
      <c r="C47">
        <v>53</v>
      </c>
      <c r="D47">
        <f t="shared" si="0"/>
        <v>6</v>
      </c>
      <c r="E47">
        <v>18</v>
      </c>
      <c r="F47">
        <f t="shared" si="1"/>
        <v>15</v>
      </c>
      <c r="G47" t="s">
        <v>23</v>
      </c>
      <c r="H47">
        <f t="shared" si="2"/>
        <v>12</v>
      </c>
      <c r="I47">
        <f t="shared" si="3"/>
        <v>468</v>
      </c>
    </row>
    <row r="48" spans="1:9" x14ac:dyDescent="0.3">
      <c r="A48" t="s">
        <v>18</v>
      </c>
      <c r="B48">
        <v>144</v>
      </c>
      <c r="C48">
        <v>53</v>
      </c>
      <c r="D48">
        <f t="shared" si="0"/>
        <v>6</v>
      </c>
      <c r="E48">
        <v>27</v>
      </c>
      <c r="F48">
        <f t="shared" si="1"/>
        <v>15</v>
      </c>
      <c r="G48" t="s">
        <v>23</v>
      </c>
      <c r="H48">
        <f t="shared" si="2"/>
        <v>12</v>
      </c>
      <c r="I48">
        <f t="shared" si="3"/>
        <v>576</v>
      </c>
    </row>
    <row r="49" spans="1:9" x14ac:dyDescent="0.3">
      <c r="A49" t="s">
        <v>8</v>
      </c>
      <c r="B49">
        <v>146</v>
      </c>
      <c r="C49">
        <v>17</v>
      </c>
      <c r="D49">
        <f t="shared" si="0"/>
        <v>2</v>
      </c>
      <c r="E49">
        <v>14</v>
      </c>
      <c r="F49">
        <f t="shared" si="1"/>
        <v>9</v>
      </c>
      <c r="G49" t="s">
        <v>23</v>
      </c>
      <c r="H49">
        <f t="shared" si="2"/>
        <v>4</v>
      </c>
      <c r="I49">
        <f t="shared" si="3"/>
        <v>116</v>
      </c>
    </row>
    <row r="50" spans="1:9" x14ac:dyDescent="0.3">
      <c r="A50" s="2" t="s">
        <v>25</v>
      </c>
      <c r="B50" s="2">
        <v>147</v>
      </c>
      <c r="C50" s="2">
        <v>41</v>
      </c>
      <c r="D50" s="2">
        <f t="shared" si="0"/>
        <v>5</v>
      </c>
      <c r="E50" s="2">
        <v>0</v>
      </c>
      <c r="F50">
        <f t="shared" si="1"/>
        <v>13</v>
      </c>
      <c r="G50" s="2" t="s">
        <v>26</v>
      </c>
      <c r="H50" s="2">
        <f t="shared" si="2"/>
        <v>10</v>
      </c>
      <c r="I50">
        <f t="shared" si="3"/>
        <v>190</v>
      </c>
    </row>
    <row r="51" spans="1:9" x14ac:dyDescent="0.3">
      <c r="A51" t="s">
        <v>8</v>
      </c>
      <c r="B51">
        <v>148</v>
      </c>
      <c r="C51">
        <v>44</v>
      </c>
      <c r="D51">
        <f t="shared" si="0"/>
        <v>5</v>
      </c>
      <c r="E51">
        <v>3</v>
      </c>
      <c r="F51">
        <f t="shared" si="1"/>
        <v>14</v>
      </c>
      <c r="G51" t="s">
        <v>25</v>
      </c>
      <c r="H51">
        <f t="shared" si="2"/>
        <v>10</v>
      </c>
      <c r="I51">
        <f t="shared" si="3"/>
        <v>230</v>
      </c>
    </row>
    <row r="52" spans="1:9" x14ac:dyDescent="0.3">
      <c r="A52" t="s">
        <v>8</v>
      </c>
      <c r="B52">
        <v>149</v>
      </c>
      <c r="C52">
        <v>49</v>
      </c>
      <c r="D52">
        <f t="shared" si="0"/>
        <v>5</v>
      </c>
      <c r="E52">
        <v>8</v>
      </c>
      <c r="F52">
        <f t="shared" si="1"/>
        <v>14</v>
      </c>
      <c r="G52" t="s">
        <v>25</v>
      </c>
      <c r="H52">
        <f t="shared" si="2"/>
        <v>10</v>
      </c>
      <c r="I52">
        <f t="shared" si="3"/>
        <v>280</v>
      </c>
    </row>
    <row r="53" spans="1:9" x14ac:dyDescent="0.3">
      <c r="A53" t="s">
        <v>8</v>
      </c>
      <c r="B53">
        <v>150</v>
      </c>
      <c r="C53">
        <v>44</v>
      </c>
      <c r="D53">
        <f t="shared" si="0"/>
        <v>5</v>
      </c>
      <c r="E53">
        <v>14</v>
      </c>
      <c r="F53">
        <f t="shared" si="1"/>
        <v>14</v>
      </c>
      <c r="G53" t="s">
        <v>25</v>
      </c>
      <c r="H53">
        <f t="shared" si="2"/>
        <v>10</v>
      </c>
      <c r="I53">
        <f t="shared" si="3"/>
        <v>340</v>
      </c>
    </row>
    <row r="54" spans="1:9" x14ac:dyDescent="0.3">
      <c r="A54" t="s">
        <v>8</v>
      </c>
      <c r="B54">
        <v>151</v>
      </c>
      <c r="C54">
        <v>50</v>
      </c>
      <c r="D54">
        <f t="shared" si="0"/>
        <v>5</v>
      </c>
      <c r="E54">
        <v>20</v>
      </c>
      <c r="F54">
        <f t="shared" si="1"/>
        <v>15</v>
      </c>
      <c r="G54" t="s">
        <v>25</v>
      </c>
      <c r="H54">
        <f t="shared" si="2"/>
        <v>10</v>
      </c>
      <c r="I54">
        <f t="shared" si="3"/>
        <v>410</v>
      </c>
    </row>
    <row r="55" spans="1:9" x14ac:dyDescent="0.3">
      <c r="A55" s="4" t="s">
        <v>12</v>
      </c>
      <c r="B55">
        <v>152</v>
      </c>
      <c r="C55">
        <v>43</v>
      </c>
      <c r="D55">
        <v>1</v>
      </c>
      <c r="E55">
        <v>27</v>
      </c>
      <c r="F55">
        <f t="shared" si="1"/>
        <v>14</v>
      </c>
      <c r="G55" t="s">
        <v>25</v>
      </c>
      <c r="H55">
        <f t="shared" si="2"/>
        <v>2</v>
      </c>
      <c r="I55">
        <f t="shared" si="3"/>
        <v>94</v>
      </c>
    </row>
    <row r="56" spans="1:9" x14ac:dyDescent="0.3">
      <c r="A56" t="s">
        <v>10</v>
      </c>
      <c r="B56">
        <v>153</v>
      </c>
      <c r="C56">
        <v>594</v>
      </c>
      <c r="D56">
        <f t="shared" si="0"/>
        <v>60</v>
      </c>
      <c r="E56">
        <v>3</v>
      </c>
      <c r="F56">
        <f t="shared" si="1"/>
        <v>49</v>
      </c>
      <c r="G56" t="s">
        <v>25</v>
      </c>
      <c r="H56">
        <f t="shared" si="2"/>
        <v>120</v>
      </c>
      <c r="I56">
        <f t="shared" si="3"/>
        <v>6960</v>
      </c>
    </row>
    <row r="57" spans="1:9" x14ac:dyDescent="0.3">
      <c r="A57" t="s">
        <v>10</v>
      </c>
      <c r="B57">
        <v>154</v>
      </c>
      <c r="C57">
        <v>228</v>
      </c>
      <c r="D57">
        <f t="shared" si="0"/>
        <v>23</v>
      </c>
      <c r="E57">
        <v>14</v>
      </c>
      <c r="F57">
        <f t="shared" si="1"/>
        <v>31</v>
      </c>
      <c r="G57" t="s">
        <v>25</v>
      </c>
      <c r="H57">
        <f t="shared" si="2"/>
        <v>46</v>
      </c>
      <c r="I57">
        <f t="shared" si="3"/>
        <v>2346</v>
      </c>
    </row>
    <row r="58" spans="1:9" x14ac:dyDescent="0.3">
      <c r="A58" t="s">
        <v>10</v>
      </c>
      <c r="B58">
        <v>155</v>
      </c>
      <c r="C58">
        <v>263</v>
      </c>
      <c r="D58">
        <f t="shared" si="0"/>
        <v>27</v>
      </c>
      <c r="E58">
        <v>3</v>
      </c>
      <c r="F58">
        <f t="shared" si="1"/>
        <v>33</v>
      </c>
      <c r="G58" t="s">
        <v>29</v>
      </c>
      <c r="H58">
        <f t="shared" si="2"/>
        <v>54</v>
      </c>
      <c r="I58">
        <f t="shared" si="3"/>
        <v>2268</v>
      </c>
    </row>
    <row r="59" spans="1:9" x14ac:dyDescent="0.3">
      <c r="A59" t="s">
        <v>8</v>
      </c>
      <c r="B59">
        <v>156</v>
      </c>
      <c r="C59">
        <v>17</v>
      </c>
      <c r="D59">
        <f t="shared" si="0"/>
        <v>2</v>
      </c>
      <c r="E59">
        <v>35</v>
      </c>
      <c r="F59">
        <f t="shared" si="1"/>
        <v>9</v>
      </c>
      <c r="G59" t="s">
        <v>25</v>
      </c>
      <c r="H59">
        <f t="shared" si="2"/>
        <v>4</v>
      </c>
      <c r="I59">
        <f t="shared" si="3"/>
        <v>200</v>
      </c>
    </row>
    <row r="60" spans="1:9" x14ac:dyDescent="0.3">
      <c r="A60" t="s">
        <v>8</v>
      </c>
      <c r="B60">
        <v>157</v>
      </c>
      <c r="C60">
        <v>17</v>
      </c>
      <c r="D60">
        <f t="shared" si="0"/>
        <v>2</v>
      </c>
      <c r="E60">
        <v>40</v>
      </c>
      <c r="F60">
        <f t="shared" si="1"/>
        <v>9</v>
      </c>
      <c r="G60" t="s">
        <v>25</v>
      </c>
      <c r="H60">
        <f t="shared" si="2"/>
        <v>4</v>
      </c>
      <c r="I60">
        <f t="shared" si="3"/>
        <v>220</v>
      </c>
    </row>
    <row r="61" spans="1:9" x14ac:dyDescent="0.3">
      <c r="A61" t="s">
        <v>18</v>
      </c>
      <c r="B61">
        <v>158</v>
      </c>
      <c r="C61">
        <v>53</v>
      </c>
      <c r="D61">
        <f t="shared" si="0"/>
        <v>6</v>
      </c>
      <c r="E61">
        <v>45</v>
      </c>
      <c r="F61">
        <f t="shared" si="1"/>
        <v>15</v>
      </c>
      <c r="G61" t="s">
        <v>25</v>
      </c>
      <c r="H61">
        <f t="shared" si="2"/>
        <v>12</v>
      </c>
      <c r="I61">
        <f t="shared" si="3"/>
        <v>792</v>
      </c>
    </row>
    <row r="62" spans="1:9" x14ac:dyDescent="0.3">
      <c r="A62" t="s">
        <v>29</v>
      </c>
      <c r="B62">
        <v>159</v>
      </c>
      <c r="C62">
        <v>31</v>
      </c>
      <c r="D62">
        <f t="shared" si="0"/>
        <v>4</v>
      </c>
      <c r="E62">
        <v>0</v>
      </c>
      <c r="F62">
        <f t="shared" si="1"/>
        <v>12</v>
      </c>
      <c r="G62" t="s">
        <v>31</v>
      </c>
      <c r="H62">
        <f t="shared" si="2"/>
        <v>8</v>
      </c>
      <c r="I62">
        <f t="shared" si="3"/>
        <v>144</v>
      </c>
    </row>
    <row r="63" spans="1:9" x14ac:dyDescent="0.3">
      <c r="A63" t="s">
        <v>18</v>
      </c>
      <c r="B63">
        <v>160</v>
      </c>
      <c r="C63">
        <v>53</v>
      </c>
      <c r="D63">
        <f t="shared" si="0"/>
        <v>6</v>
      </c>
      <c r="E63">
        <v>14</v>
      </c>
      <c r="F63">
        <f t="shared" si="1"/>
        <v>15</v>
      </c>
      <c r="G63" t="s">
        <v>29</v>
      </c>
      <c r="H63">
        <f t="shared" si="2"/>
        <v>12</v>
      </c>
      <c r="I63">
        <f t="shared" si="3"/>
        <v>420</v>
      </c>
    </row>
    <row r="64" spans="1:9" x14ac:dyDescent="0.3">
      <c r="A64" t="s">
        <v>18</v>
      </c>
      <c r="B64">
        <v>161</v>
      </c>
      <c r="C64">
        <v>53</v>
      </c>
      <c r="D64">
        <f t="shared" si="0"/>
        <v>6</v>
      </c>
      <c r="E64">
        <v>22</v>
      </c>
      <c r="F64">
        <f t="shared" si="1"/>
        <v>15</v>
      </c>
      <c r="G64" t="s">
        <v>29</v>
      </c>
      <c r="H64">
        <f t="shared" si="2"/>
        <v>12</v>
      </c>
      <c r="I64">
        <f t="shared" si="3"/>
        <v>516</v>
      </c>
    </row>
    <row r="65" spans="1:9" x14ac:dyDescent="0.3">
      <c r="A65" s="4" t="s">
        <v>12</v>
      </c>
      <c r="B65">
        <v>162</v>
      </c>
      <c r="C65">
        <v>43</v>
      </c>
      <c r="D65">
        <v>1</v>
      </c>
      <c r="E65">
        <v>30</v>
      </c>
      <c r="F65">
        <f t="shared" si="1"/>
        <v>14</v>
      </c>
      <c r="G65" t="s">
        <v>29</v>
      </c>
      <c r="H65">
        <f t="shared" si="2"/>
        <v>2</v>
      </c>
      <c r="I65">
        <f t="shared" si="3"/>
        <v>100</v>
      </c>
    </row>
    <row r="66" spans="1:9" x14ac:dyDescent="0.3">
      <c r="A66" t="s">
        <v>11</v>
      </c>
      <c r="B66">
        <v>163</v>
      </c>
      <c r="C66">
        <v>91</v>
      </c>
      <c r="D66">
        <f t="shared" si="0"/>
        <v>10</v>
      </c>
      <c r="E66">
        <v>34</v>
      </c>
      <c r="F66">
        <f t="shared" si="1"/>
        <v>20</v>
      </c>
      <c r="G66" t="s">
        <v>25</v>
      </c>
      <c r="H66">
        <f t="shared" si="2"/>
        <v>20</v>
      </c>
      <c r="I66">
        <f t="shared" si="3"/>
        <v>1200</v>
      </c>
    </row>
    <row r="67" spans="1:9" x14ac:dyDescent="0.3">
      <c r="A67" t="s">
        <v>16</v>
      </c>
      <c r="B67">
        <v>164</v>
      </c>
      <c r="C67">
        <v>16</v>
      </c>
      <c r="D67">
        <f t="shared" si="0"/>
        <v>2</v>
      </c>
      <c r="E67">
        <v>20</v>
      </c>
      <c r="F67">
        <f t="shared" si="1"/>
        <v>8</v>
      </c>
      <c r="G67" t="s">
        <v>29</v>
      </c>
      <c r="H67">
        <f t="shared" si="2"/>
        <v>4</v>
      </c>
      <c r="I67">
        <f t="shared" si="3"/>
        <v>136</v>
      </c>
    </row>
    <row r="68" spans="1:9" x14ac:dyDescent="0.3">
      <c r="A68" t="s">
        <v>17</v>
      </c>
      <c r="B68">
        <v>165</v>
      </c>
      <c r="C68">
        <v>109</v>
      </c>
      <c r="D68">
        <f t="shared" si="0"/>
        <v>11</v>
      </c>
      <c r="E68">
        <v>24</v>
      </c>
      <c r="F68">
        <f t="shared" si="1"/>
        <v>21</v>
      </c>
      <c r="G68" t="s">
        <v>29</v>
      </c>
      <c r="H68">
        <f t="shared" si="2"/>
        <v>22</v>
      </c>
      <c r="I68">
        <f t="shared" si="3"/>
        <v>1122</v>
      </c>
    </row>
    <row r="69" spans="1:9" x14ac:dyDescent="0.3">
      <c r="A69" s="3" t="s">
        <v>14</v>
      </c>
      <c r="B69">
        <v>166</v>
      </c>
      <c r="C69">
        <v>20</v>
      </c>
      <c r="D69">
        <v>0</v>
      </c>
      <c r="E69">
        <v>0</v>
      </c>
      <c r="F69">
        <f t="shared" si="1"/>
        <v>9</v>
      </c>
      <c r="H69">
        <f t="shared" si="2"/>
        <v>0</v>
      </c>
      <c r="I69">
        <f t="shared" si="3"/>
        <v>0</v>
      </c>
    </row>
    <row r="70" spans="1:9" x14ac:dyDescent="0.3">
      <c r="A70" s="3" t="s">
        <v>14</v>
      </c>
      <c r="B70">
        <v>167</v>
      </c>
      <c r="C70">
        <v>18</v>
      </c>
      <c r="D70">
        <v>0</v>
      </c>
      <c r="E70">
        <v>0</v>
      </c>
      <c r="F70">
        <f t="shared" si="1"/>
        <v>9</v>
      </c>
      <c r="H70">
        <f t="shared" si="2"/>
        <v>0</v>
      </c>
      <c r="I70">
        <f t="shared" si="3"/>
        <v>0</v>
      </c>
    </row>
    <row r="71" spans="1:9" x14ac:dyDescent="0.3">
      <c r="A71" s="4" t="s">
        <v>12</v>
      </c>
      <c r="B71">
        <v>168</v>
      </c>
      <c r="C71">
        <v>43</v>
      </c>
      <c r="D71">
        <v>1</v>
      </c>
      <c r="E71">
        <v>40</v>
      </c>
      <c r="F71">
        <f t="shared" si="1"/>
        <v>14</v>
      </c>
      <c r="G71" t="s">
        <v>29</v>
      </c>
      <c r="H71">
        <f t="shared" si="2"/>
        <v>2</v>
      </c>
      <c r="I71">
        <f t="shared" si="3"/>
        <v>120</v>
      </c>
    </row>
    <row r="72" spans="1:9" x14ac:dyDescent="0.3">
      <c r="A72" s="3" t="s">
        <v>14</v>
      </c>
      <c r="B72">
        <v>169</v>
      </c>
      <c r="C72">
        <v>20</v>
      </c>
      <c r="D72">
        <v>0</v>
      </c>
      <c r="E72">
        <v>0</v>
      </c>
      <c r="F72">
        <f t="shared" si="1"/>
        <v>9</v>
      </c>
      <c r="H72">
        <f t="shared" si="2"/>
        <v>0</v>
      </c>
      <c r="I72">
        <f t="shared" si="3"/>
        <v>0</v>
      </c>
    </row>
    <row r="73" spans="1:9" x14ac:dyDescent="0.3">
      <c r="A73" s="3" t="s">
        <v>14</v>
      </c>
      <c r="B73">
        <v>170</v>
      </c>
      <c r="C73">
        <v>18</v>
      </c>
      <c r="D73">
        <v>0</v>
      </c>
      <c r="E73">
        <v>0</v>
      </c>
      <c r="F73">
        <f t="shared" si="1"/>
        <v>9</v>
      </c>
      <c r="H73">
        <f t="shared" si="2"/>
        <v>0</v>
      </c>
      <c r="I73">
        <f t="shared" si="3"/>
        <v>0</v>
      </c>
    </row>
    <row r="74" spans="1:9" x14ac:dyDescent="0.3">
      <c r="A74" t="s">
        <v>8</v>
      </c>
      <c r="B74">
        <v>171</v>
      </c>
      <c r="C74">
        <v>17</v>
      </c>
      <c r="D74">
        <f t="shared" si="0"/>
        <v>2</v>
      </c>
      <c r="E74">
        <v>47</v>
      </c>
      <c r="F74">
        <f t="shared" si="1"/>
        <v>9</v>
      </c>
      <c r="G74" t="s">
        <v>29</v>
      </c>
      <c r="H74">
        <f t="shared" si="2"/>
        <v>4</v>
      </c>
      <c r="I74">
        <f t="shared" si="3"/>
        <v>248</v>
      </c>
    </row>
    <row r="75" spans="1:9" x14ac:dyDescent="0.3">
      <c r="A75" t="s">
        <v>8</v>
      </c>
      <c r="B75">
        <v>172</v>
      </c>
      <c r="C75">
        <v>17</v>
      </c>
      <c r="D75">
        <f t="shared" si="0"/>
        <v>2</v>
      </c>
      <c r="E75">
        <v>65</v>
      </c>
      <c r="F75">
        <f t="shared" si="1"/>
        <v>9</v>
      </c>
      <c r="G75" t="s">
        <v>30</v>
      </c>
      <c r="H75">
        <f t="shared" si="2"/>
        <v>4</v>
      </c>
      <c r="I75">
        <f t="shared" si="3"/>
        <v>320</v>
      </c>
    </row>
    <row r="76" spans="1:9" x14ac:dyDescent="0.3">
      <c r="A76" t="s">
        <v>8</v>
      </c>
      <c r="B76">
        <v>173</v>
      </c>
      <c r="C76">
        <v>14</v>
      </c>
      <c r="D76">
        <f t="shared" si="0"/>
        <v>2</v>
      </c>
      <c r="E76">
        <v>67</v>
      </c>
      <c r="F76">
        <f t="shared" si="1"/>
        <v>8</v>
      </c>
      <c r="G76" t="s">
        <v>30</v>
      </c>
      <c r="H76">
        <f t="shared" si="2"/>
        <v>4</v>
      </c>
      <c r="I76">
        <f t="shared" si="3"/>
        <v>324</v>
      </c>
    </row>
    <row r="77" spans="1:9" x14ac:dyDescent="0.3">
      <c r="A77" t="s">
        <v>16</v>
      </c>
      <c r="B77">
        <v>174</v>
      </c>
      <c r="C77">
        <v>27</v>
      </c>
      <c r="D77">
        <f t="shared" si="0"/>
        <v>3</v>
      </c>
      <c r="E77">
        <v>35</v>
      </c>
      <c r="F77">
        <f t="shared" si="1"/>
        <v>11</v>
      </c>
      <c r="G77" t="s">
        <v>30</v>
      </c>
      <c r="H77">
        <f t="shared" si="2"/>
        <v>6</v>
      </c>
      <c r="I77">
        <f t="shared" si="3"/>
        <v>312</v>
      </c>
    </row>
    <row r="78" spans="1:9" x14ac:dyDescent="0.3">
      <c r="A78" t="s">
        <v>7</v>
      </c>
      <c r="B78">
        <v>175</v>
      </c>
      <c r="C78">
        <v>264</v>
      </c>
      <c r="D78">
        <f t="shared" si="0"/>
        <v>27</v>
      </c>
      <c r="E78">
        <v>8</v>
      </c>
      <c r="F78">
        <f t="shared" si="1"/>
        <v>33</v>
      </c>
      <c r="G78" t="s">
        <v>30</v>
      </c>
      <c r="H78">
        <f t="shared" si="2"/>
        <v>54</v>
      </c>
      <c r="I78">
        <f t="shared" si="3"/>
        <v>2538</v>
      </c>
    </row>
    <row r="79" spans="1:9" x14ac:dyDescent="0.3">
      <c r="A79" t="s">
        <v>34</v>
      </c>
      <c r="B79">
        <v>176</v>
      </c>
      <c r="C79">
        <v>400</v>
      </c>
      <c r="D79">
        <f t="shared" ref="D79:D88" si="4">ROUNDUP(C79/10, 0)</f>
        <v>40</v>
      </c>
      <c r="E79">
        <v>27</v>
      </c>
      <c r="F79">
        <f t="shared" ref="F79:F88" si="5">ROUNDUP(SQRT(C79)*2, 0)</f>
        <v>40</v>
      </c>
      <c r="G79" t="s">
        <v>29</v>
      </c>
      <c r="H79">
        <f t="shared" ref="H79:H88" si="6">D79*2</f>
        <v>80</v>
      </c>
      <c r="I79">
        <f t="shared" ref="I79:I88" si="7">ROUNDUP((E79+F79+6)*H79, 0)</f>
        <v>5840</v>
      </c>
    </row>
    <row r="80" spans="1:9" x14ac:dyDescent="0.3">
      <c r="A80" t="s">
        <v>35</v>
      </c>
      <c r="B80">
        <v>176</v>
      </c>
      <c r="C80">
        <v>407</v>
      </c>
      <c r="D80">
        <f t="shared" si="4"/>
        <v>41</v>
      </c>
      <c r="E80">
        <v>3</v>
      </c>
      <c r="F80">
        <f t="shared" si="5"/>
        <v>41</v>
      </c>
      <c r="G80" t="s">
        <v>30</v>
      </c>
      <c r="H80">
        <f t="shared" si="6"/>
        <v>82</v>
      </c>
      <c r="I80">
        <f t="shared" si="7"/>
        <v>4100</v>
      </c>
    </row>
    <row r="81" spans="1:12" x14ac:dyDescent="0.3">
      <c r="A81" s="4" t="s">
        <v>12</v>
      </c>
      <c r="B81">
        <v>177</v>
      </c>
      <c r="C81">
        <v>44</v>
      </c>
      <c r="D81">
        <v>1</v>
      </c>
      <c r="E81">
        <v>30</v>
      </c>
      <c r="F81">
        <f t="shared" si="5"/>
        <v>14</v>
      </c>
      <c r="G81" t="s">
        <v>30</v>
      </c>
      <c r="H81">
        <f t="shared" si="6"/>
        <v>2</v>
      </c>
      <c r="I81">
        <f t="shared" si="7"/>
        <v>100</v>
      </c>
    </row>
    <row r="82" spans="1:12" x14ac:dyDescent="0.3">
      <c r="A82" t="s">
        <v>8</v>
      </c>
      <c r="B82">
        <v>178</v>
      </c>
      <c r="C82">
        <v>50</v>
      </c>
      <c r="D82">
        <f t="shared" si="4"/>
        <v>5</v>
      </c>
      <c r="E82">
        <v>23</v>
      </c>
      <c r="F82">
        <f t="shared" si="5"/>
        <v>15</v>
      </c>
      <c r="G82" t="s">
        <v>30</v>
      </c>
      <c r="H82">
        <f t="shared" si="6"/>
        <v>10</v>
      </c>
      <c r="I82">
        <f t="shared" si="7"/>
        <v>440</v>
      </c>
    </row>
    <row r="83" spans="1:12" x14ac:dyDescent="0.3">
      <c r="A83" t="s">
        <v>8</v>
      </c>
      <c r="B83">
        <v>179</v>
      </c>
      <c r="C83">
        <v>44</v>
      </c>
      <c r="D83">
        <f t="shared" si="4"/>
        <v>5</v>
      </c>
      <c r="E83">
        <v>14</v>
      </c>
      <c r="F83">
        <f t="shared" si="5"/>
        <v>14</v>
      </c>
      <c r="G83" t="s">
        <v>30</v>
      </c>
      <c r="H83">
        <f t="shared" si="6"/>
        <v>10</v>
      </c>
      <c r="I83">
        <f t="shared" si="7"/>
        <v>340</v>
      </c>
    </row>
    <row r="84" spans="1:12" x14ac:dyDescent="0.3">
      <c r="A84" t="s">
        <v>8</v>
      </c>
      <c r="B84">
        <v>180</v>
      </c>
      <c r="C84">
        <v>49</v>
      </c>
      <c r="D84">
        <f t="shared" si="4"/>
        <v>5</v>
      </c>
      <c r="E84">
        <v>8</v>
      </c>
      <c r="F84">
        <f t="shared" si="5"/>
        <v>14</v>
      </c>
      <c r="G84" t="s">
        <v>30</v>
      </c>
      <c r="H84">
        <f t="shared" si="6"/>
        <v>10</v>
      </c>
      <c r="I84">
        <f t="shared" si="7"/>
        <v>280</v>
      </c>
    </row>
    <row r="85" spans="1:12" x14ac:dyDescent="0.3">
      <c r="A85" t="s">
        <v>8</v>
      </c>
      <c r="B85">
        <v>181</v>
      </c>
      <c r="C85">
        <v>44</v>
      </c>
      <c r="D85">
        <f t="shared" si="4"/>
        <v>5</v>
      </c>
      <c r="E85">
        <v>3</v>
      </c>
      <c r="F85">
        <f t="shared" si="5"/>
        <v>14</v>
      </c>
      <c r="G85" t="s">
        <v>30</v>
      </c>
      <c r="H85">
        <f t="shared" si="6"/>
        <v>10</v>
      </c>
      <c r="I85">
        <f t="shared" si="7"/>
        <v>230</v>
      </c>
    </row>
    <row r="86" spans="1:12" x14ac:dyDescent="0.3">
      <c r="A86" t="s">
        <v>30</v>
      </c>
      <c r="B86">
        <v>182</v>
      </c>
      <c r="C86">
        <v>41</v>
      </c>
      <c r="D86">
        <f t="shared" si="4"/>
        <v>5</v>
      </c>
      <c r="E86">
        <v>0</v>
      </c>
      <c r="F86">
        <f t="shared" si="5"/>
        <v>13</v>
      </c>
      <c r="G86" t="s">
        <v>32</v>
      </c>
      <c r="H86">
        <f t="shared" si="6"/>
        <v>10</v>
      </c>
      <c r="I86">
        <f t="shared" si="7"/>
        <v>190</v>
      </c>
    </row>
    <row r="87" spans="1:12" x14ac:dyDescent="0.3">
      <c r="A87" t="s">
        <v>34</v>
      </c>
      <c r="B87">
        <v>184</v>
      </c>
      <c r="C87">
        <v>250</v>
      </c>
      <c r="D87">
        <f t="shared" si="4"/>
        <v>25</v>
      </c>
      <c r="E87">
        <v>27</v>
      </c>
      <c r="F87">
        <f t="shared" si="5"/>
        <v>32</v>
      </c>
      <c r="G87" t="s">
        <v>29</v>
      </c>
      <c r="H87">
        <f t="shared" si="6"/>
        <v>50</v>
      </c>
      <c r="I87">
        <f t="shared" si="7"/>
        <v>3250</v>
      </c>
    </row>
    <row r="88" spans="1:12" x14ac:dyDescent="0.3">
      <c r="A88" t="s">
        <v>35</v>
      </c>
      <c r="B88">
        <v>184</v>
      </c>
      <c r="C88">
        <v>248</v>
      </c>
      <c r="D88">
        <f t="shared" si="4"/>
        <v>25</v>
      </c>
      <c r="E88">
        <v>36</v>
      </c>
      <c r="F88">
        <f t="shared" si="5"/>
        <v>32</v>
      </c>
      <c r="G88" t="s">
        <v>15</v>
      </c>
      <c r="H88">
        <f t="shared" si="6"/>
        <v>50</v>
      </c>
      <c r="I88">
        <f t="shared" si="7"/>
        <v>3700</v>
      </c>
    </row>
    <row r="90" spans="1:12" x14ac:dyDescent="0.3">
      <c r="B90" t="s">
        <v>41</v>
      </c>
      <c r="D90">
        <f>SUM(D14:D88)</f>
        <v>683</v>
      </c>
      <c r="H90" t="s">
        <v>36</v>
      </c>
      <c r="I90">
        <f>SUM(I14:I88)</f>
        <v>74346</v>
      </c>
      <c r="K90" t="s">
        <v>47</v>
      </c>
      <c r="L90">
        <f>ROUNDUP(I90/ (2 *D90), 0)</f>
        <v>55</v>
      </c>
    </row>
    <row r="91" spans="1:12" x14ac:dyDescent="0.3">
      <c r="B91" t="s">
        <v>44</v>
      </c>
      <c r="D91">
        <f>2*D90</f>
        <v>1366</v>
      </c>
      <c r="H91" t="s">
        <v>37</v>
      </c>
      <c r="I91">
        <f>ROUNDUP(I90/305 + ROUNDUP(I90/305,0) * 10%, 0)</f>
        <v>269</v>
      </c>
    </row>
    <row r="96" spans="1:12" x14ac:dyDescent="0.3">
      <c r="B96" t="s">
        <v>33</v>
      </c>
      <c r="E96" t="s">
        <v>42</v>
      </c>
    </row>
    <row r="97" spans="2:6" x14ac:dyDescent="0.3">
      <c r="B97" t="s">
        <v>9</v>
      </c>
      <c r="C97">
        <f>COUNTIF(G14:G88, "MDF")</f>
        <v>9</v>
      </c>
      <c r="E97" t="s">
        <v>9</v>
      </c>
      <c r="F97">
        <f>SUMIFS($D$14:$D$88, $G$14:$G$88, "MDF")</f>
        <v>95</v>
      </c>
    </row>
    <row r="98" spans="2:6" x14ac:dyDescent="0.3">
      <c r="B98" t="s">
        <v>23</v>
      </c>
      <c r="C98">
        <f>COUNTIF(G14:G88, "IDF1")</f>
        <v>11</v>
      </c>
      <c r="E98" t="s">
        <v>23</v>
      </c>
      <c r="F98">
        <f>SUMIFS($D$14:$D$88, $G$14:$G$88, "IDF1")</f>
        <v>60</v>
      </c>
    </row>
    <row r="99" spans="2:6" x14ac:dyDescent="0.3">
      <c r="B99" t="s">
        <v>24</v>
      </c>
      <c r="C99">
        <f>COUNTIF(G14:G88, "IDF2")</f>
        <v>8</v>
      </c>
      <c r="E99" t="s">
        <v>24</v>
      </c>
      <c r="F99">
        <f>SUMIFS($D$14:$D$88, $G$14:$G$88, "IDF2")</f>
        <v>134</v>
      </c>
    </row>
    <row r="100" spans="2:6" x14ac:dyDescent="0.3">
      <c r="B100" t="s">
        <v>25</v>
      </c>
      <c r="C100">
        <f>COUNTIF(G14:G88, "IDF3")</f>
        <v>11</v>
      </c>
      <c r="E100" t="s">
        <v>25</v>
      </c>
      <c r="F100">
        <f>SUMIFS($D$14:$D$88, $G$14:$G$88, "IDF3")</f>
        <v>124</v>
      </c>
    </row>
    <row r="101" spans="2:6" x14ac:dyDescent="0.3">
      <c r="B101" t="s">
        <v>29</v>
      </c>
      <c r="C101">
        <f>COUNTIF(G14:G88, "IDF4")</f>
        <v>10</v>
      </c>
      <c r="E101" t="s">
        <v>29</v>
      </c>
      <c r="F101">
        <f>SUMIFS($D$14:$D$88, $G$14:$G$88, "IDF4")</f>
        <v>121</v>
      </c>
    </row>
    <row r="102" spans="2:6" x14ac:dyDescent="0.3">
      <c r="B102" t="s">
        <v>30</v>
      </c>
      <c r="C102">
        <f>COUNTIF(G14:G88, "IDF5")</f>
        <v>10</v>
      </c>
      <c r="E102" t="s">
        <v>30</v>
      </c>
      <c r="F102">
        <f>SUMIFS($D$14:$D$88, $G$14:$G$88, "IDF5")</f>
        <v>96</v>
      </c>
    </row>
    <row r="106" spans="2:6" x14ac:dyDescent="0.3">
      <c r="B106" t="s">
        <v>46</v>
      </c>
    </row>
    <row r="107" spans="2:6" x14ac:dyDescent="0.3">
      <c r="B107">
        <f>6*(45+130+5+50+185+45+5+180)</f>
        <v>3870</v>
      </c>
    </row>
  </sheetData>
  <mergeCells count="6">
    <mergeCell ref="A8:C8"/>
    <mergeCell ref="A10:D10"/>
    <mergeCell ref="A1:E1"/>
    <mergeCell ref="C2:D2"/>
    <mergeCell ref="A2:B2"/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Savu Cosmin</dc:creator>
  <cp:lastModifiedBy>Savu Cosmin</cp:lastModifiedBy>
  <dcterms:created xsi:type="dcterms:W3CDTF">2015-06-05T18:17:20Z</dcterms:created>
  <dcterms:modified xsi:type="dcterms:W3CDTF">2024-03-27T21:59:19Z</dcterms:modified>
</cp:coreProperties>
</file>